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1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1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12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31.xml" ContentType="application/vnd.openxmlformats-officedocument.drawingml.chart+xml"/>
  <Override PartName="/xl/drawings/drawing19.xml" ContentType="application/vnd.openxmlformats-officedocument.drawingml.chartshapes+xml"/>
  <Override PartName="/xl/charts/chart32.xml" ContentType="application/vnd.openxmlformats-officedocument.drawingml.chart+xml"/>
  <Override PartName="/xl/drawings/drawing20.xml" ContentType="application/vnd.openxmlformats-officedocument.drawingml.chartshapes+xml"/>
  <Override PartName="/xl/charts/chart33.xml" ContentType="application/vnd.openxmlformats-officedocument.drawingml.chart+xml"/>
  <Override PartName="/xl/drawings/drawing21.xml" ContentType="application/vnd.openxmlformats-officedocument.drawingml.chartshapes+xml"/>
  <Override PartName="/xl/charts/chart34.xml" ContentType="application/vnd.openxmlformats-officedocument.drawingml.chart+xml"/>
  <Override PartName="/xl/drawings/drawing22.xml" ContentType="application/vnd.openxmlformats-officedocument.drawingml.chartshapes+xml"/>
  <Override PartName="/xl/charts/chart35.xml" ContentType="application/vnd.openxmlformats-officedocument.drawingml.chart+xml"/>
  <Override PartName="/xl/drawings/drawing23.xml" ContentType="application/vnd.openxmlformats-officedocument.drawingml.chartshapes+xml"/>
  <Override PartName="/xl/charts/chart36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37.xml" ContentType="application/vnd.openxmlformats-officedocument.drawingml.chart+xml"/>
  <Override PartName="/xl/drawings/drawing26.xml" ContentType="application/vnd.openxmlformats-officedocument.drawingml.chartshapes+xml"/>
  <Override PartName="/xl/charts/chart38.xml" ContentType="application/vnd.openxmlformats-officedocument.drawingml.chart+xml"/>
  <Override PartName="/xl/drawings/drawing27.xml" ContentType="application/vnd.openxmlformats-officedocument.drawingml.chartshapes+xml"/>
  <Override PartName="/xl/charts/chart39.xml" ContentType="application/vnd.openxmlformats-officedocument.drawingml.chart+xml"/>
  <Override PartName="/xl/drawings/drawing28.xml" ContentType="application/vnd.openxmlformats-officedocument.drawingml.chartshapes+xml"/>
  <Override PartName="/xl/charts/chart40.xml" ContentType="application/vnd.openxmlformats-officedocument.drawingml.chart+xml"/>
  <Override PartName="/xl/drawings/drawing29.xml" ContentType="application/vnd.openxmlformats-officedocument.drawingml.chartshapes+xml"/>
  <Override PartName="/xl/charts/chart41.xml" ContentType="application/vnd.openxmlformats-officedocument.drawingml.chart+xml"/>
  <Override PartName="/xl/drawings/drawing30.xml" ContentType="application/vnd.openxmlformats-officedocument.drawingml.chartshapes+xml"/>
  <Override PartName="/xl/charts/chart42.xml" ContentType="application/vnd.openxmlformats-officedocument.drawingml.chart+xml"/>
  <Override PartName="/xl/drawings/drawing31.xml" ContentType="application/vnd.openxmlformats-officedocument.drawingml.chartshapes+xml"/>
  <Override PartName="/xl/drawings/drawing32.xml" ContentType="application/vnd.openxmlformats-officedocument.drawing+xml"/>
  <Override PartName="/xl/charts/chart43.xml" ContentType="application/vnd.openxmlformats-officedocument.drawingml.chart+xml"/>
  <Override PartName="/xl/drawings/drawing33.xml" ContentType="application/vnd.openxmlformats-officedocument.drawingml.chartshapes+xml"/>
  <Override PartName="/xl/charts/chart44.xml" ContentType="application/vnd.openxmlformats-officedocument.drawingml.chart+xml"/>
  <Override PartName="/xl/drawings/drawing34.xml" ContentType="application/vnd.openxmlformats-officedocument.drawingml.chartshapes+xml"/>
  <Override PartName="/xl/charts/chart45.xml" ContentType="application/vnd.openxmlformats-officedocument.drawingml.chart+xml"/>
  <Override PartName="/xl/drawings/drawing35.xml" ContentType="application/vnd.openxmlformats-officedocument.drawingml.chartshapes+xml"/>
  <Override PartName="/xl/charts/chart46.xml" ContentType="application/vnd.openxmlformats-officedocument.drawingml.chart+xml"/>
  <Override PartName="/xl/drawings/drawing36.xml" ContentType="application/vnd.openxmlformats-officedocument.drawingml.chartshapes+xml"/>
  <Override PartName="/xl/charts/chart47.xml" ContentType="application/vnd.openxmlformats-officedocument.drawingml.chart+xml"/>
  <Override PartName="/xl/drawings/drawing37.xml" ContentType="application/vnd.openxmlformats-officedocument.drawingml.chartshapes+xml"/>
  <Override PartName="/xl/charts/chart48.xml" ContentType="application/vnd.openxmlformats-officedocument.drawingml.chart+xml"/>
  <Override PartName="/xl/drawings/drawing38.xml" ContentType="application/vnd.openxmlformats-officedocument.drawingml.chartshapes+xml"/>
  <Override PartName="/xl/drawings/drawing39.xml" ContentType="application/vnd.openxmlformats-officedocument.drawing+xml"/>
  <Override PartName="/xl/charts/chart49.xml" ContentType="application/vnd.openxmlformats-officedocument.drawingml.chart+xml"/>
  <Override PartName="/xl/drawings/drawing40.xml" ContentType="application/vnd.openxmlformats-officedocument.drawingml.chartshapes+xml"/>
  <Override PartName="/xl/charts/chart50.xml" ContentType="application/vnd.openxmlformats-officedocument.drawingml.chart+xml"/>
  <Override PartName="/xl/drawings/drawing41.xml" ContentType="application/vnd.openxmlformats-officedocument.drawingml.chartshapes+xml"/>
  <Override PartName="/xl/charts/chart51.xml" ContentType="application/vnd.openxmlformats-officedocument.drawingml.chart+xml"/>
  <Override PartName="/xl/drawings/drawing42.xml" ContentType="application/vnd.openxmlformats-officedocument.drawingml.chartshapes+xml"/>
  <Override PartName="/xl/charts/chart52.xml" ContentType="application/vnd.openxmlformats-officedocument.drawingml.chart+xml"/>
  <Override PartName="/xl/drawings/drawing43.xml" ContentType="application/vnd.openxmlformats-officedocument.drawingml.chartshapes+xml"/>
  <Override PartName="/xl/charts/chart53.xml" ContentType="application/vnd.openxmlformats-officedocument.drawingml.chart+xml"/>
  <Override PartName="/xl/drawings/drawing44.xml" ContentType="application/vnd.openxmlformats-officedocument.drawingml.chartshapes+xml"/>
  <Override PartName="/xl/charts/chart54.xml" ContentType="application/vnd.openxmlformats-officedocument.drawingml.chart+xml"/>
  <Override PartName="/xl/drawings/drawing45.xml" ContentType="application/vnd.openxmlformats-officedocument.drawingml.chartshapes+xml"/>
  <Override PartName="/xl/drawings/drawing46.xml" ContentType="application/vnd.openxmlformats-officedocument.drawing+xml"/>
  <Override PartName="/xl/charts/chart55.xml" ContentType="application/vnd.openxmlformats-officedocument.drawingml.chart+xml"/>
  <Override PartName="/xl/drawings/drawing47.xml" ContentType="application/vnd.openxmlformats-officedocument.drawingml.chartshapes+xml"/>
  <Override PartName="/xl/charts/chart56.xml" ContentType="application/vnd.openxmlformats-officedocument.drawingml.chart+xml"/>
  <Override PartName="/xl/drawings/drawing48.xml" ContentType="application/vnd.openxmlformats-officedocument.drawingml.chartshapes+xml"/>
  <Override PartName="/xl/charts/chart57.xml" ContentType="application/vnd.openxmlformats-officedocument.drawingml.chart+xml"/>
  <Override PartName="/xl/drawings/drawing49.xml" ContentType="application/vnd.openxmlformats-officedocument.drawingml.chartshapes+xml"/>
  <Override PartName="/xl/charts/chart58.xml" ContentType="application/vnd.openxmlformats-officedocument.drawingml.chart+xml"/>
  <Override PartName="/xl/drawings/drawing50.xml" ContentType="application/vnd.openxmlformats-officedocument.drawingml.chartshapes+xml"/>
  <Override PartName="/xl/charts/chart5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6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1.xml" ContentType="application/vnd.openxmlformats-officedocument.drawing+xml"/>
  <Override PartName="/xl/charts/chart61.xml" ContentType="application/vnd.openxmlformats-officedocument.drawingml.chart+xml"/>
  <Override PartName="/xl/drawings/drawing52.xml" ContentType="application/vnd.openxmlformats-officedocument.drawingml.chartshapes+xml"/>
  <Override PartName="/xl/charts/chart62.xml" ContentType="application/vnd.openxmlformats-officedocument.drawingml.chart+xml"/>
  <Override PartName="/xl/drawings/drawing53.xml" ContentType="application/vnd.openxmlformats-officedocument.drawingml.chartshapes+xml"/>
  <Override PartName="/xl/charts/chart63.xml" ContentType="application/vnd.openxmlformats-officedocument.drawingml.chart+xml"/>
  <Override PartName="/xl/drawings/drawing54.xml" ContentType="application/vnd.openxmlformats-officedocument.drawingml.chartshapes+xml"/>
  <Override PartName="/xl/charts/chart64.xml" ContentType="application/vnd.openxmlformats-officedocument.drawingml.chart+xml"/>
  <Override PartName="/xl/drawings/drawing5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CGTPE\DECON\AS\CS_MPE_2022\CSS_2020_21\7_Difu\7.2_Gener_prod\7.2.1_Recop_prod\RESULTADOS_13\CSS_2007_21_DECON\4_Tabulados_CSS\"/>
    </mc:Choice>
  </mc:AlternateContent>
  <bookViews>
    <workbookView showSheetTabs="0" xWindow="-105" yWindow="-45" windowWidth="15150" windowHeight="12420" tabRatio="695" firstSheet="1" activeTab="1"/>
  </bookViews>
  <sheets>
    <sheet name="Titulo" sheetId="4" state="hidden" r:id="rId1"/>
    <sheet name="Indice" sheetId="3" r:id="rId2"/>
    <sheet name="1.1_Salud_total" sheetId="173" r:id="rId3"/>
    <sheet name="1.2_Producción_ant" sheetId="6" state="hidden" r:id="rId4"/>
    <sheet name="1.2_Prod" sheetId="188" r:id="rId5"/>
    <sheet name="1.3_Con_int" sheetId="189" r:id="rId6"/>
    <sheet name="1.4_Val_agre" sheetId="190" r:id="rId7"/>
    <sheet name="1.5_Rem" sheetId="191" r:id="rId8"/>
    <sheet name="2.1_Regulación" sheetId="183" r:id="rId9"/>
    <sheet name="2.2_Act_hos" sheetId="195" r:id="rId10"/>
    <sheet name="2.3_Act_ambu" sheetId="196" r:id="rId11"/>
    <sheet name="2.4_Otras" sheetId="198" r:id="rId12"/>
    <sheet name="3.1_Cos_adi" sheetId="192" r:id="rId13"/>
    <sheet name="3.2_Desc" sheetId="193" r:id="rId14"/>
  </sheets>
  <definedNames>
    <definedName name="_xlnm._FilterDatabase" localSheetId="12" hidden="1">'3.1_Cos_adi'!$C$25:$E$28</definedName>
    <definedName name="_xlnm._FilterDatabase" localSheetId="13" hidden="1">'3.2_Desc'!#REF!</definedName>
    <definedName name="_xlnm._FilterDatabase" localSheetId="0" hidden="1">Titulo!$A$1:$R$27</definedName>
    <definedName name="_ftnref1" localSheetId="1">Indice!#REF!</definedName>
    <definedName name="_ftnref2" localSheetId="1">Indice!#REF!</definedName>
    <definedName name="_ftnref3" localSheetId="1">Indice!#REF!</definedName>
    <definedName name="_xlnm.Print_Area" localSheetId="2">'1.1_Salud_total'!$B$3:$B$15</definedName>
    <definedName name="_xlnm.Print_Area" localSheetId="4">'1.2_Prod'!$B$3:$B$19</definedName>
    <definedName name="_xlnm.Print_Area" localSheetId="3">'1.2_Producción_ant'!$B$3:$B$14</definedName>
    <definedName name="_xlnm.Print_Area" localSheetId="5">'1.3_Con_int'!$B$3:$B$19</definedName>
    <definedName name="_xlnm.Print_Area" localSheetId="6">'1.4_Val_agre'!$B$3:$B$19</definedName>
    <definedName name="_xlnm.Print_Area" localSheetId="7">'1.5_Rem'!$B$3:$B$19</definedName>
    <definedName name="_xlnm.Print_Area" localSheetId="8">'2.1_Regulación'!$B$3:$B$8</definedName>
    <definedName name="_xlnm.Print_Area" localSheetId="9">'2.2_Act_hos'!$B$3:$B$15</definedName>
    <definedName name="_xlnm.Print_Area" localSheetId="10">'2.3_Act_ambu'!$B$3:$B$15</definedName>
    <definedName name="_xlnm.Print_Area" localSheetId="11">'2.4_Otras'!$B$3:$B$8</definedName>
    <definedName name="_xlnm.Print_Area" localSheetId="12">'3.1_Cos_adi'!$B$3:$B$8</definedName>
    <definedName name="_xlnm.Print_Area" localSheetId="13">'3.2_Desc'!$B$3:$B$8</definedName>
    <definedName name="_xlnm.Print_Area" localSheetId="1">Indice!$B$1:$C$17</definedName>
  </definedNames>
  <calcPr calcId="152511"/>
</workbook>
</file>

<file path=xl/calcChain.xml><?xml version="1.0" encoding="utf-8"?>
<calcChain xmlns="http://schemas.openxmlformats.org/spreadsheetml/2006/main">
  <c r="E25" i="192" l="1"/>
  <c r="D25" i="192"/>
  <c r="C25" i="192"/>
  <c r="E28" i="192"/>
  <c r="B99" i="198"/>
  <c r="B74" i="198"/>
  <c r="B51" i="198"/>
  <c r="B76" i="198" s="1"/>
  <c r="B101" i="198" s="1"/>
  <c r="B50" i="198"/>
  <c r="B75" i="198" s="1"/>
  <c r="B100" i="198" s="1"/>
  <c r="B49" i="198"/>
  <c r="B26" i="198"/>
  <c r="B24" i="198"/>
  <c r="I101" i="198"/>
  <c r="H101" i="198"/>
  <c r="I100" i="198"/>
  <c r="H100" i="198"/>
  <c r="G100" i="198"/>
  <c r="G101" i="198" s="1"/>
  <c r="F100" i="198"/>
  <c r="F101" i="198" s="1"/>
  <c r="E100" i="198"/>
  <c r="E101" i="198" s="1"/>
  <c r="D100" i="198"/>
  <c r="D101" i="198" s="1"/>
  <c r="C100" i="198"/>
  <c r="I76" i="198"/>
  <c r="H76" i="198"/>
  <c r="I75" i="198"/>
  <c r="H75" i="198"/>
  <c r="G75" i="198"/>
  <c r="G76" i="198" s="1"/>
  <c r="F75" i="198"/>
  <c r="F76" i="198" s="1"/>
  <c r="E75" i="198"/>
  <c r="E76" i="198" s="1"/>
  <c r="D75" i="198"/>
  <c r="D76" i="198" s="1"/>
  <c r="C75" i="198"/>
  <c r="C76" i="198" s="1"/>
  <c r="I51" i="198"/>
  <c r="H51" i="198"/>
  <c r="I50" i="198"/>
  <c r="H50" i="198"/>
  <c r="G50" i="198"/>
  <c r="G51" i="198" s="1"/>
  <c r="F50" i="198"/>
  <c r="F51" i="198" s="1"/>
  <c r="E50" i="198"/>
  <c r="E51" i="198" s="1"/>
  <c r="D50" i="198"/>
  <c r="D51" i="198" s="1"/>
  <c r="C50" i="198"/>
  <c r="C51" i="198" s="1"/>
  <c r="I26" i="198"/>
  <c r="H26" i="198"/>
  <c r="I25" i="198"/>
  <c r="H25" i="198"/>
  <c r="G25" i="198"/>
  <c r="G26" i="198" s="1"/>
  <c r="F25" i="198"/>
  <c r="F26" i="198" s="1"/>
  <c r="E25" i="198"/>
  <c r="E26" i="198" s="1"/>
  <c r="D25" i="198"/>
  <c r="D26" i="198" s="1"/>
  <c r="C25" i="198"/>
  <c r="B116" i="196"/>
  <c r="B93" i="196"/>
  <c r="B118" i="196" s="1"/>
  <c r="B91" i="196"/>
  <c r="B68" i="196"/>
  <c r="B67" i="196"/>
  <c r="B92" i="196" s="1"/>
  <c r="B117" i="196" s="1"/>
  <c r="B66" i="196"/>
  <c r="B43" i="196"/>
  <c r="B41" i="196"/>
  <c r="I117" i="196"/>
  <c r="G117" i="196"/>
  <c r="G118" i="196" s="1"/>
  <c r="F117" i="196"/>
  <c r="F118" i="196" s="1"/>
  <c r="E117" i="196"/>
  <c r="E118" i="196" s="1"/>
  <c r="I92" i="196"/>
  <c r="H92" i="196"/>
  <c r="G92" i="196"/>
  <c r="G93" i="196" s="1"/>
  <c r="E92" i="196"/>
  <c r="E93" i="196" s="1"/>
  <c r="D92" i="196"/>
  <c r="D93" i="196" s="1"/>
  <c r="C92" i="196"/>
  <c r="I68" i="196"/>
  <c r="I67" i="196"/>
  <c r="H67" i="196"/>
  <c r="G67" i="196"/>
  <c r="G68" i="196" s="1"/>
  <c r="E67" i="196"/>
  <c r="E68" i="196" s="1"/>
  <c r="D67" i="196"/>
  <c r="D68" i="196" s="1"/>
  <c r="I43" i="196"/>
  <c r="H43" i="196"/>
  <c r="F42" i="196"/>
  <c r="F43" i="196" s="1"/>
  <c r="E42" i="196"/>
  <c r="E43" i="196" s="1"/>
  <c r="D42" i="196"/>
  <c r="D43" i="196" s="1"/>
  <c r="C42" i="196"/>
  <c r="B118" i="195"/>
  <c r="B116" i="195"/>
  <c r="B93" i="195"/>
  <c r="B92" i="195"/>
  <c r="B117" i="195" s="1"/>
  <c r="B91" i="195"/>
  <c r="B68" i="195"/>
  <c r="B67" i="195"/>
  <c r="B66" i="195"/>
  <c r="B43" i="195"/>
  <c r="B41" i="195"/>
  <c r="I118" i="195"/>
  <c r="H118" i="195"/>
  <c r="I117" i="195"/>
  <c r="G117" i="195"/>
  <c r="G118" i="195" s="1"/>
  <c r="F117" i="195"/>
  <c r="F118" i="195" s="1"/>
  <c r="C117" i="195"/>
  <c r="C118" i="195" s="1"/>
  <c r="I93" i="195"/>
  <c r="H93" i="195"/>
  <c r="H92" i="195"/>
  <c r="G92" i="195"/>
  <c r="G93" i="195" s="1"/>
  <c r="C92" i="195"/>
  <c r="C93" i="195" s="1"/>
  <c r="I68" i="195"/>
  <c r="I67" i="195"/>
  <c r="H67" i="195"/>
  <c r="G67" i="195"/>
  <c r="G68" i="195" s="1"/>
  <c r="D67" i="195"/>
  <c r="D68" i="195" s="1"/>
  <c r="I42" i="195"/>
  <c r="D42" i="195"/>
  <c r="D43" i="195" s="1"/>
  <c r="B100" i="183"/>
  <c r="B99" i="183"/>
  <c r="B75" i="183"/>
  <c r="B74" i="183"/>
  <c r="B50" i="183"/>
  <c r="B49" i="183"/>
  <c r="B26" i="183"/>
  <c r="B51" i="183" s="1"/>
  <c r="B76" i="183" s="1"/>
  <c r="B101" i="183" s="1"/>
  <c r="B24" i="183"/>
  <c r="I101" i="183"/>
  <c r="H101" i="183"/>
  <c r="I100" i="183"/>
  <c r="H100" i="183"/>
  <c r="G100" i="183"/>
  <c r="G101" i="183" s="1"/>
  <c r="F100" i="183"/>
  <c r="E100" i="183"/>
  <c r="E101" i="183" s="1"/>
  <c r="D100" i="183"/>
  <c r="D101" i="183" s="1"/>
  <c r="C100" i="183"/>
  <c r="C101" i="183" s="1"/>
  <c r="I76" i="183"/>
  <c r="H76" i="183"/>
  <c r="I75" i="183"/>
  <c r="H75" i="183"/>
  <c r="G75" i="183"/>
  <c r="G76" i="183" s="1"/>
  <c r="F75" i="183"/>
  <c r="F76" i="183" s="1"/>
  <c r="E75" i="183"/>
  <c r="E76" i="183" s="1"/>
  <c r="D75" i="183"/>
  <c r="D76" i="183" s="1"/>
  <c r="C75" i="183"/>
  <c r="I51" i="183"/>
  <c r="H51" i="183"/>
  <c r="I50" i="183"/>
  <c r="H50" i="183"/>
  <c r="G50" i="183"/>
  <c r="G51" i="183" s="1"/>
  <c r="F50" i="183"/>
  <c r="F51" i="183" s="1"/>
  <c r="E50" i="183"/>
  <c r="E51" i="183" s="1"/>
  <c r="D50" i="183"/>
  <c r="D51" i="183" s="1"/>
  <c r="C50" i="183"/>
  <c r="I26" i="183"/>
  <c r="H26" i="183"/>
  <c r="I25" i="183"/>
  <c r="H25" i="183"/>
  <c r="G25" i="183"/>
  <c r="G26" i="183" s="1"/>
  <c r="F25" i="183"/>
  <c r="F26" i="183" s="1"/>
  <c r="E25" i="183"/>
  <c r="E26" i="183" s="1"/>
  <c r="D25" i="183"/>
  <c r="D26" i="183" s="1"/>
  <c r="C25" i="183"/>
  <c r="C26" i="183" s="1"/>
  <c r="B41" i="191"/>
  <c r="B39" i="191"/>
  <c r="H38" i="191"/>
  <c r="G38" i="191"/>
  <c r="D38" i="191"/>
  <c r="C38" i="191"/>
  <c r="H31" i="191"/>
  <c r="F31" i="191"/>
  <c r="F42" i="191" s="1"/>
  <c r="F30" i="191"/>
  <c r="F41" i="191" s="1"/>
  <c r="B30" i="191"/>
  <c r="F29" i="191"/>
  <c r="F40" i="191" s="1"/>
  <c r="B29" i="191"/>
  <c r="B40" i="191" s="1"/>
  <c r="F28" i="191"/>
  <c r="F39" i="191" s="1"/>
  <c r="B28" i="191"/>
  <c r="H27" i="191"/>
  <c r="G27" i="191"/>
  <c r="F27" i="191"/>
  <c r="F38" i="191" s="1"/>
  <c r="D27" i="191"/>
  <c r="C27" i="191"/>
  <c r="B27" i="191"/>
  <c r="B38" i="191" s="1"/>
  <c r="H42" i="191"/>
  <c r="G42" i="191"/>
  <c r="H41" i="191"/>
  <c r="H30" i="191"/>
  <c r="G30" i="191"/>
  <c r="H40" i="191"/>
  <c r="H29" i="191"/>
  <c r="G29" i="191"/>
  <c r="H28" i="191"/>
  <c r="G39" i="191"/>
  <c r="G28" i="191"/>
  <c r="D41" i="191"/>
  <c r="D30" i="191"/>
  <c r="C30" i="191"/>
  <c r="D40" i="191"/>
  <c r="D29" i="191"/>
  <c r="C40" i="191"/>
  <c r="C29" i="191"/>
  <c r="D28" i="191"/>
  <c r="C39" i="191"/>
  <c r="F40" i="190"/>
  <c r="H38" i="190"/>
  <c r="G38" i="190"/>
  <c r="D38" i="190"/>
  <c r="C38" i="190"/>
  <c r="F31" i="190"/>
  <c r="F42" i="190" s="1"/>
  <c r="F30" i="190"/>
  <c r="F41" i="190" s="1"/>
  <c r="B30" i="190"/>
  <c r="B41" i="190" s="1"/>
  <c r="F29" i="190"/>
  <c r="B29" i="190"/>
  <c r="B40" i="190" s="1"/>
  <c r="F28" i="190"/>
  <c r="F39" i="190" s="1"/>
  <c r="B28" i="190"/>
  <c r="B39" i="190" s="1"/>
  <c r="H27" i="190"/>
  <c r="G27" i="190"/>
  <c r="F27" i="190"/>
  <c r="F38" i="190" s="1"/>
  <c r="D27" i="190"/>
  <c r="C27" i="190"/>
  <c r="B27" i="190"/>
  <c r="B38" i="190" s="1"/>
  <c r="H42" i="190"/>
  <c r="H31" i="190"/>
  <c r="G31" i="190"/>
  <c r="H41" i="190"/>
  <c r="H30" i="190"/>
  <c r="G41" i="190"/>
  <c r="G30" i="190"/>
  <c r="H29" i="190"/>
  <c r="G40" i="190"/>
  <c r="G29" i="190"/>
  <c r="H39" i="190"/>
  <c r="G39" i="190"/>
  <c r="D41" i="190"/>
  <c r="D30" i="190"/>
  <c r="C41" i="190"/>
  <c r="C30" i="190"/>
  <c r="C40" i="190"/>
  <c r="C29" i="190"/>
  <c r="D39" i="190"/>
  <c r="D28" i="190"/>
  <c r="C28" i="190"/>
  <c r="F42" i="189"/>
  <c r="B40" i="189"/>
  <c r="H38" i="189"/>
  <c r="G38" i="189"/>
  <c r="D38" i="189"/>
  <c r="C38" i="189"/>
  <c r="B38" i="189"/>
  <c r="F31" i="189"/>
  <c r="F30" i="189"/>
  <c r="F41" i="189" s="1"/>
  <c r="B30" i="189"/>
  <c r="B41" i="189" s="1"/>
  <c r="F29" i="189"/>
  <c r="F40" i="189" s="1"/>
  <c r="B29" i="189"/>
  <c r="F28" i="189"/>
  <c r="F39" i="189" s="1"/>
  <c r="B28" i="189"/>
  <c r="B39" i="189" s="1"/>
  <c r="H27" i="189"/>
  <c r="G27" i="189"/>
  <c r="F27" i="189"/>
  <c r="F38" i="189" s="1"/>
  <c r="D27" i="189"/>
  <c r="C27" i="189"/>
  <c r="B27" i="189"/>
  <c r="H42" i="189"/>
  <c r="H31" i="189"/>
  <c r="G42" i="189"/>
  <c r="G31" i="189"/>
  <c r="H41" i="189"/>
  <c r="H30" i="189"/>
  <c r="G41" i="189"/>
  <c r="H40" i="189"/>
  <c r="H29" i="189"/>
  <c r="G40" i="189"/>
  <c r="G29" i="189"/>
  <c r="H39" i="189"/>
  <c r="H28" i="189"/>
  <c r="D41" i="189"/>
  <c r="D30" i="189"/>
  <c r="C41" i="189"/>
  <c r="C30" i="189"/>
  <c r="D40" i="189"/>
  <c r="D29" i="189"/>
  <c r="C29" i="189"/>
  <c r="D39" i="189"/>
  <c r="D28" i="189"/>
  <c r="C39" i="189"/>
  <c r="C28" i="189"/>
  <c r="F41" i="188"/>
  <c r="F39" i="188"/>
  <c r="H38" i="188"/>
  <c r="G38" i="188"/>
  <c r="F38" i="188"/>
  <c r="D38" i="188"/>
  <c r="C38" i="188"/>
  <c r="F31" i="188"/>
  <c r="F42" i="188" s="1"/>
  <c r="F30" i="188"/>
  <c r="B30" i="188"/>
  <c r="B41" i="188" s="1"/>
  <c r="F29" i="188"/>
  <c r="F40" i="188" s="1"/>
  <c r="B29" i="188"/>
  <c r="B40" i="188" s="1"/>
  <c r="F28" i="188"/>
  <c r="B28" i="188"/>
  <c r="B39" i="188" s="1"/>
  <c r="H27" i="188"/>
  <c r="G27" i="188"/>
  <c r="F27" i="188"/>
  <c r="D27" i="188"/>
  <c r="C27" i="188"/>
  <c r="B27" i="188"/>
  <c r="B38" i="188" s="1"/>
  <c r="H42" i="188"/>
  <c r="H31" i="188"/>
  <c r="G42" i="188"/>
  <c r="G31" i="188"/>
  <c r="H41" i="188"/>
  <c r="G41" i="188"/>
  <c r="G30" i="188"/>
  <c r="H40" i="188"/>
  <c r="H29" i="188"/>
  <c r="G40" i="188"/>
  <c r="G29" i="188"/>
  <c r="H39" i="188"/>
  <c r="H28" i="188"/>
  <c r="G39" i="188"/>
  <c r="D41" i="188"/>
  <c r="D30" i="188"/>
  <c r="C41" i="188"/>
  <c r="C30" i="188"/>
  <c r="D40" i="188"/>
  <c r="C29" i="188"/>
  <c r="D39" i="188"/>
  <c r="C41" i="6"/>
  <c r="C40" i="6"/>
  <c r="C39" i="6"/>
  <c r="C38" i="6"/>
  <c r="C37" i="6"/>
  <c r="E36" i="6"/>
  <c r="D36" i="6"/>
  <c r="C27" i="6"/>
  <c r="C26" i="6"/>
  <c r="C25" i="6"/>
  <c r="C24" i="6"/>
  <c r="C23" i="6"/>
  <c r="E22" i="6"/>
  <c r="D22" i="6"/>
  <c r="E40" i="6"/>
  <c r="E26" i="6"/>
  <c r="D40" i="6"/>
  <c r="D26" i="6"/>
  <c r="E39" i="6"/>
  <c r="E25" i="6"/>
  <c r="D39" i="6"/>
  <c r="D25" i="6"/>
  <c r="E38" i="6"/>
  <c r="E24" i="6"/>
  <c r="D38" i="6"/>
  <c r="E37" i="6"/>
  <c r="D37" i="6"/>
  <c r="B117" i="173"/>
  <c r="B116" i="173"/>
  <c r="B92" i="173"/>
  <c r="B91" i="173"/>
  <c r="B67" i="173"/>
  <c r="B66" i="173"/>
  <c r="B43" i="173"/>
  <c r="B68" i="173" s="1"/>
  <c r="B93" i="173" s="1"/>
  <c r="B118" i="173" s="1"/>
  <c r="B41" i="173"/>
  <c r="H93" i="173"/>
  <c r="I68" i="173"/>
  <c r="I43" i="173"/>
  <c r="G42" i="173"/>
  <c r="G43" i="173" s="1"/>
  <c r="F42" i="173"/>
  <c r="F43" i="173" s="1"/>
  <c r="D42" i="173"/>
  <c r="D43" i="173" s="1"/>
  <c r="C42" i="173"/>
  <c r="P27" i="4"/>
  <c r="O27" i="4"/>
  <c r="P26" i="4"/>
  <c r="O26" i="4"/>
  <c r="P25" i="4"/>
  <c r="O25" i="4"/>
  <c r="P24" i="4"/>
  <c r="O24" i="4"/>
  <c r="P23" i="4"/>
  <c r="O23" i="4"/>
  <c r="P22" i="4"/>
  <c r="O22" i="4"/>
  <c r="P21" i="4"/>
  <c r="O21" i="4"/>
  <c r="P20" i="4"/>
  <c r="O20" i="4"/>
  <c r="P19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P10" i="4"/>
  <c r="O10" i="4"/>
  <c r="P9" i="4"/>
  <c r="O9" i="4"/>
  <c r="P8" i="4"/>
  <c r="O8" i="4"/>
  <c r="P7" i="4"/>
  <c r="O7" i="4"/>
  <c r="P6" i="4"/>
  <c r="O6" i="4"/>
  <c r="P5" i="4"/>
  <c r="O5" i="4"/>
  <c r="P4" i="4"/>
  <c r="O4" i="4"/>
  <c r="P3" i="4"/>
  <c r="O3" i="4"/>
  <c r="P2" i="4"/>
  <c r="O2" i="4"/>
  <c r="G42" i="196" l="1"/>
  <c r="G43" i="196" s="1"/>
  <c r="C43" i="196"/>
  <c r="I42" i="196"/>
  <c r="C93" i="196"/>
  <c r="H63" i="188"/>
  <c r="D117" i="196"/>
  <c r="D118" i="196" s="1"/>
  <c r="H43" i="173"/>
  <c r="E67" i="195"/>
  <c r="E68" i="195" s="1"/>
  <c r="D92" i="195"/>
  <c r="D93" i="195" s="1"/>
  <c r="I118" i="196"/>
  <c r="F67" i="196"/>
  <c r="F68" i="196" s="1"/>
  <c r="F92" i="196"/>
  <c r="F93" i="196" s="1"/>
  <c r="C117" i="196"/>
  <c r="I93" i="196"/>
  <c r="F92" i="195"/>
  <c r="F93" i="195" s="1"/>
  <c r="H117" i="196"/>
  <c r="G92" i="173"/>
  <c r="G93" i="173" s="1"/>
  <c r="G28" i="190"/>
  <c r="H42" i="195"/>
  <c r="H93" i="196"/>
  <c r="C67" i="173"/>
  <c r="C68" i="173" s="1"/>
  <c r="F92" i="173"/>
  <c r="F93" i="173" s="1"/>
  <c r="I117" i="173"/>
  <c r="G67" i="173"/>
  <c r="G68" i="173" s="1"/>
  <c r="E117" i="173"/>
  <c r="E118" i="173" s="1"/>
  <c r="D63" i="188"/>
  <c r="H28" i="190"/>
  <c r="H67" i="173"/>
  <c r="C92" i="173"/>
  <c r="C93" i="173" s="1"/>
  <c r="I93" i="173"/>
  <c r="F117" i="173"/>
  <c r="F118" i="173" s="1"/>
  <c r="D29" i="190"/>
  <c r="G31" i="191"/>
  <c r="C41" i="191"/>
  <c r="H118" i="173"/>
  <c r="G30" i="189"/>
  <c r="G41" i="191"/>
  <c r="H42" i="196"/>
  <c r="C67" i="196"/>
  <c r="F67" i="173"/>
  <c r="F68" i="173" s="1"/>
  <c r="H68" i="173"/>
  <c r="E92" i="173"/>
  <c r="E93" i="173" s="1"/>
  <c r="I92" i="173"/>
  <c r="D67" i="173"/>
  <c r="D68" i="173" s="1"/>
  <c r="C40" i="189"/>
  <c r="G42" i="190"/>
  <c r="E42" i="195"/>
  <c r="E43" i="195" s="1"/>
  <c r="C67" i="195"/>
  <c r="C68" i="195" s="1"/>
  <c r="H118" i="196"/>
  <c r="G10" i="6"/>
  <c r="G11" i="6"/>
  <c r="D24" i="6"/>
  <c r="H68" i="196"/>
  <c r="E30" i="192"/>
  <c r="E29" i="192"/>
  <c r="D117" i="173"/>
  <c r="D118" i="173" s="1"/>
  <c r="H117" i="173"/>
  <c r="I118" i="173"/>
  <c r="H39" i="191"/>
  <c r="H68" i="195"/>
  <c r="E92" i="195"/>
  <c r="E93" i="195" s="1"/>
  <c r="H117" i="195"/>
  <c r="D27" i="192"/>
  <c r="D28" i="192"/>
  <c r="C43" i="173"/>
  <c r="F101" i="183"/>
  <c r="C101" i="198"/>
  <c r="H42" i="173"/>
  <c r="H10" i="6"/>
  <c r="H12" i="6"/>
  <c r="F14" i="6"/>
  <c r="E41" i="6" s="1"/>
  <c r="H30" i="188"/>
  <c r="C76" i="183"/>
  <c r="F42" i="195"/>
  <c r="F43" i="195" s="1"/>
  <c r="I42" i="173"/>
  <c r="H13" i="6"/>
  <c r="C28" i="188"/>
  <c r="G28" i="189"/>
  <c r="D40" i="190"/>
  <c r="G40" i="191"/>
  <c r="C26" i="198"/>
  <c r="E67" i="173"/>
  <c r="E68" i="173" s="1"/>
  <c r="I67" i="173"/>
  <c r="D92" i="173"/>
  <c r="H92" i="173"/>
  <c r="C117" i="173"/>
  <c r="G117" i="173"/>
  <c r="G118" i="173" s="1"/>
  <c r="H11" i="6"/>
  <c r="C14" i="6"/>
  <c r="D27" i="6" s="1"/>
  <c r="D23" i="6"/>
  <c r="D29" i="188"/>
  <c r="C39" i="188"/>
  <c r="C39" i="190"/>
  <c r="H40" i="190"/>
  <c r="F67" i="195"/>
  <c r="F68" i="195" s="1"/>
  <c r="I92" i="195"/>
  <c r="D117" i="195"/>
  <c r="C28" i="191"/>
  <c r="H43" i="195"/>
  <c r="E42" i="173"/>
  <c r="E43" i="173" s="1"/>
  <c r="E23" i="6"/>
  <c r="E14" i="6"/>
  <c r="E27" i="6" s="1"/>
  <c r="G39" i="189"/>
  <c r="G12" i="6"/>
  <c r="D14" i="6"/>
  <c r="D41" i="6" s="1"/>
  <c r="G28" i="188"/>
  <c r="C51" i="183"/>
  <c r="D28" i="188"/>
  <c r="C40" i="188"/>
  <c r="C42" i="195"/>
  <c r="G42" i="195"/>
  <c r="G43" i="195" s="1"/>
  <c r="I43" i="195"/>
  <c r="E117" i="195"/>
  <c r="E118" i="195" s="1"/>
  <c r="G13" i="6"/>
  <c r="D39" i="191"/>
  <c r="E26" i="192"/>
  <c r="D34" i="192"/>
  <c r="E27" i="192"/>
  <c r="D26" i="192"/>
  <c r="D33" i="192" l="1"/>
  <c r="D32" i="192"/>
  <c r="C68" i="196"/>
  <c r="C118" i="196"/>
  <c r="E50" i="191"/>
  <c r="D50" i="191"/>
  <c r="E50" i="190"/>
  <c r="E51" i="190"/>
  <c r="D50" i="189"/>
  <c r="D50" i="190"/>
  <c r="E50" i="189"/>
  <c r="G14" i="6"/>
  <c r="C43" i="195"/>
  <c r="D64" i="188"/>
  <c r="C63" i="188"/>
  <c r="D51" i="191"/>
  <c r="H64" i="188"/>
  <c r="G64" i="188"/>
  <c r="D93" i="173"/>
  <c r="D51" i="190"/>
  <c r="G63" i="188"/>
  <c r="C64" i="188"/>
  <c r="D118" i="195"/>
  <c r="C118" i="173"/>
  <c r="H14" i="6"/>
  <c r="D30" i="192"/>
  <c r="D29" i="192"/>
  <c r="E52" i="190" l="1"/>
  <c r="D52" i="190"/>
  <c r="E51" i="191"/>
  <c r="E52" i="191" s="1"/>
  <c r="D51" i="189"/>
  <c r="D52" i="189" s="1"/>
  <c r="E51" i="189"/>
  <c r="E52" i="189" s="1"/>
  <c r="E52" i="188"/>
  <c r="D52" i="191"/>
  <c r="D52" i="188"/>
  <c r="E51" i="188"/>
  <c r="D51" i="188"/>
  <c r="E53" i="188" l="1"/>
  <c r="D53" i="188"/>
</calcChain>
</file>

<file path=xl/comments1.xml><?xml version="1.0" encoding="utf-8"?>
<comments xmlns="http://schemas.openxmlformats.org/spreadsheetml/2006/main">
  <authors>
    <author>jrojas</author>
  </authors>
  <commentList>
    <comment ref="E20" authorId="0" shapeId="0">
      <text>
        <r>
          <rPr>
            <b/>
            <sz val="9"/>
            <color indexed="81"/>
            <rFont val="Tahoma"/>
            <family val="2"/>
          </rPr>
          <t xml:space="preserve">Sumatoria de todos los Gastos de consumo final </t>
        </r>
      </text>
    </comment>
    <comment ref="E21" authorId="0" shapeId="0">
      <text>
        <r>
          <rPr>
            <b/>
            <sz val="9"/>
            <color indexed="81"/>
            <rFont val="Tahoma"/>
            <family val="2"/>
          </rPr>
          <t xml:space="preserve">Gasto de Consumo Final Individual y Colectivo del Gobierno general
</t>
        </r>
      </text>
    </comment>
    <comment ref="E22" authorId="0" shapeId="0">
      <text>
        <r>
          <rPr>
            <b/>
            <sz val="9"/>
            <color indexed="81"/>
            <rFont val="Tahoma"/>
            <family val="2"/>
          </rPr>
          <t xml:space="preserve">Gasto de Consumo Final de los Hogares y de las ISFLSH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3" authorId="0" shapeId="0">
      <text>
        <r>
          <rPr>
            <b/>
            <sz val="9"/>
            <color indexed="81"/>
            <rFont val="Tahoma"/>
            <family val="2"/>
          </rPr>
          <t xml:space="preserve">Sumatoria de todos los Gastos de consumo final </t>
        </r>
      </text>
    </comment>
    <comment ref="E24" authorId="0" shapeId="0">
      <text>
        <r>
          <rPr>
            <b/>
            <sz val="9"/>
            <color indexed="81"/>
            <rFont val="Tahoma"/>
            <family val="2"/>
          </rPr>
          <t xml:space="preserve">Gasto de Consumo Final Individual y Colectivo del Gobierno general
</t>
        </r>
      </text>
    </comment>
    <comment ref="E25" authorId="0" shapeId="0">
      <text>
        <r>
          <rPr>
            <b/>
            <sz val="9"/>
            <color indexed="81"/>
            <rFont val="Tahoma"/>
            <family val="2"/>
          </rPr>
          <t xml:space="preserve">Gasto de Consumo Final de los Hogares y de las ISFLSH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<sst xmlns="http://schemas.openxmlformats.org/spreadsheetml/2006/main" count="695" uniqueCount="204">
  <si>
    <t>.</t>
  </si>
  <si>
    <t xml:space="preserve"> de las actividades características</t>
  </si>
  <si>
    <t xml:space="preserve"> por</t>
  </si>
  <si>
    <t xml:space="preserve"> Producción </t>
  </si>
  <si>
    <t>Fuente</t>
  </si>
  <si>
    <t xml:space="preserve"> de las actividades características y conexas</t>
  </si>
  <si>
    <t xml:space="preserve"> de las actividades conexas</t>
  </si>
  <si>
    <t>Cuadros de prod, CI, VAB</t>
  </si>
  <si>
    <t>k</t>
  </si>
  <si>
    <t>Corriente(C)/Constante(K)</t>
  </si>
  <si>
    <t xml:space="preserve">Número </t>
  </si>
  <si>
    <t>Título</t>
  </si>
  <si>
    <t xml:space="preserve"> de mercado y no de mercado</t>
  </si>
  <si>
    <t xml:space="preserve"> VAB</t>
  </si>
  <si>
    <t xml:space="preserve"> Gasto de consumo final</t>
  </si>
  <si>
    <t>Cuadros de GCF,CFE</t>
  </si>
  <si>
    <t xml:space="preserve"> de la educación</t>
  </si>
  <si>
    <t xml:space="preserve"> respecto al PIB</t>
  </si>
  <si>
    <t xml:space="preserve"> nacional</t>
  </si>
  <si>
    <t xml:space="preserve"> total de los hogares</t>
  </si>
  <si>
    <t xml:space="preserve"> total del Gobierno general</t>
  </si>
  <si>
    <t xml:space="preserve"> de los hogares en educación</t>
  </si>
  <si>
    <t xml:space="preserve"> del Gobierno general en educación</t>
  </si>
  <si>
    <t xml:space="preserve"> Consumo final efectivo</t>
  </si>
  <si>
    <t xml:space="preserve"> Gasto privado</t>
  </si>
  <si>
    <t xml:space="preserve"> Gasto público</t>
  </si>
  <si>
    <t xml:space="preserve"> Gasto Total</t>
  </si>
  <si>
    <t xml:space="preserve"> Gasto público por alumno</t>
  </si>
  <si>
    <t xml:space="preserve"> Gasto privado por alumno</t>
  </si>
  <si>
    <t xml:space="preserve"> respecto al PIB per cápita</t>
  </si>
  <si>
    <t xml:space="preserve"> respecto al Gasto de consumo final</t>
  </si>
  <si>
    <t xml:space="preserve"> respecto al Consumo final efectivo</t>
  </si>
  <si>
    <t xml:space="preserve">Fuente  </t>
  </si>
  <si>
    <t xml:space="preserve">Elaboración  </t>
  </si>
  <si>
    <t>R</t>
  </si>
  <si>
    <t xml:space="preserve"> alumno</t>
  </si>
  <si>
    <t xml:space="preserve"> tipo de gasto</t>
  </si>
  <si>
    <t xml:space="preserve"> Consumo intermedio</t>
  </si>
  <si>
    <t>Índice</t>
  </si>
  <si>
    <t xml:space="preserve"> 2007-2009.</t>
  </si>
  <si>
    <t>Descripción</t>
  </si>
  <si>
    <r>
      <t>Elaboración</t>
    </r>
    <r>
      <rPr>
        <i/>
        <sz val="9"/>
        <color indexed="8"/>
        <rFont val="Calibri"/>
        <family val="2"/>
      </rPr>
      <t xml:space="preserve">: INEC. </t>
    </r>
  </si>
  <si>
    <t xml:space="preserve"> industrias</t>
  </si>
  <si>
    <t xml:space="preserve"> según</t>
  </si>
  <si>
    <t xml:space="preserve">Fuente:  Banco Central del Ecuador, Cuentas Nacionales. 
                  INEC, Cuentas Satélite de Servicios de Educación. 2007-2009
</t>
  </si>
  <si>
    <t xml:space="preserve">Fuente: INEC, Cuentas Satélite de Servicios de Educación. 2007-2009
</t>
  </si>
  <si>
    <r>
      <rPr>
        <b/>
        <sz val="9"/>
        <color theme="1"/>
        <rFont val="Calibri"/>
        <family val="2"/>
        <scheme val="minor"/>
      </rPr>
      <t xml:space="preserve">Fuente: </t>
    </r>
    <r>
      <rPr>
        <sz val="9"/>
        <color theme="1"/>
        <rFont val="Calibri"/>
        <family val="2"/>
        <scheme val="minor"/>
      </rPr>
      <t xml:space="preserve"> Banco Central del Ecuador, Cuentas Nacionales. 
                  INEC, Cuentas Satélite de Servicios de Educación. 2007-2009
</t>
    </r>
  </si>
  <si>
    <r>
      <rPr>
        <b/>
        <i/>
        <sz val="9"/>
        <color theme="1"/>
        <rFont val="Calibri"/>
        <family val="2"/>
        <scheme val="minor"/>
      </rPr>
      <t>Fuente:</t>
    </r>
    <r>
      <rPr>
        <i/>
        <sz val="9"/>
        <color theme="1"/>
        <rFont val="Calibri"/>
        <family val="2"/>
        <scheme val="minor"/>
      </rPr>
      <t xml:space="preserve"> Ministerio de Educación, Archivo Maestro de Instituciones Educativas (AMIE)
                 INEC, Cuentas Satélite de Servicios de Educación. 2007-2009
</t>
    </r>
  </si>
  <si>
    <r>
      <rPr>
        <b/>
        <i/>
        <sz val="9"/>
        <color theme="1"/>
        <rFont val="Calibri"/>
        <family val="2"/>
        <scheme val="minor"/>
      </rPr>
      <t>Fuente:</t>
    </r>
    <r>
      <rPr>
        <i/>
        <sz val="9"/>
        <color theme="1"/>
        <rFont val="Calibri"/>
        <family val="2"/>
        <scheme val="minor"/>
      </rPr>
      <t xml:space="preserve"> Banco Central del Ecuador, Cuentas Nacionales. 
                 Ministerio de Educación, Archivo Maestro de Instituciones Educativas (AMIE)
                 INEC, Cuentas Satélite de Servicios de Educación. 2007-2009
</t>
    </r>
  </si>
  <si>
    <t>Cuadro N°</t>
  </si>
  <si>
    <t>Contenido</t>
  </si>
  <si>
    <t>Miles de dólares</t>
  </si>
  <si>
    <r>
      <rPr>
        <b/>
        <sz val="9"/>
        <color rgb="FF5A5A72"/>
        <rFont val="Century Gothic"/>
        <family val="2"/>
      </rPr>
      <t>Elaboración:</t>
    </r>
    <r>
      <rPr>
        <sz val="9"/>
        <color rgb="FF5A5A72"/>
        <rFont val="Century Gothic"/>
        <family val="2"/>
      </rPr>
      <t xml:space="preserve"> INEC.</t>
    </r>
  </si>
  <si>
    <t>Siguiente</t>
  </si>
  <si>
    <t>Anterior</t>
  </si>
  <si>
    <t>CUADRO N° 1.1</t>
  </si>
  <si>
    <t>Regulación</t>
  </si>
  <si>
    <t>Producción total</t>
  </si>
  <si>
    <t>Sector público</t>
  </si>
  <si>
    <t>Sector privado</t>
  </si>
  <si>
    <t>Año 2021</t>
  </si>
  <si>
    <t>Escenario sin COVID-19</t>
  </si>
  <si>
    <t>Año 2020</t>
  </si>
  <si>
    <t>Producción</t>
  </si>
  <si>
    <t>Remuneraciones</t>
  </si>
  <si>
    <t xml:space="preserve">  Valor agregado bruto</t>
  </si>
  <si>
    <t xml:space="preserve">  Consumo intermedio</t>
  </si>
  <si>
    <t>CUADRO N° 1.2</t>
  </si>
  <si>
    <t>Pérdidas por COVID-19</t>
  </si>
  <si>
    <t>Situación pandemia COVID-19</t>
  </si>
  <si>
    <t>Situación pre-pandemia y pandemia por COVID-19</t>
  </si>
  <si>
    <t>Actividades de hospitales</t>
  </si>
  <si>
    <t>Actividades de centros ambulatorios</t>
  </si>
  <si>
    <t xml:space="preserve">Otras actividades </t>
  </si>
  <si>
    <t>Efectos en la producción de la salud según industrias
Período 2020-2021</t>
  </si>
  <si>
    <t xml:space="preserve">Valor de la producción (millones de dólares): situación real vs escenario sin COVID </t>
  </si>
  <si>
    <t>Efectos en las actividades de centros ambulatorios</t>
  </si>
  <si>
    <t>Efectos en otras actividades de salud</t>
  </si>
  <si>
    <r>
      <rPr>
        <b/>
        <sz val="8"/>
        <color rgb="FF5A5A72"/>
        <rFont val="Century Gothic"/>
        <family val="2"/>
      </rPr>
      <t>Fuente:</t>
    </r>
    <r>
      <rPr>
        <sz val="8"/>
        <color rgb="FF5A5A72"/>
        <rFont val="Century Gothic"/>
        <family val="2"/>
      </rPr>
      <t xml:space="preserve"> INEC, CSS 2007-2021.</t>
    </r>
  </si>
  <si>
    <r>
      <t xml:space="preserve">Producción del sector privado
</t>
    </r>
    <r>
      <rPr>
        <sz val="12"/>
        <color rgb="FF646480"/>
        <rFont val="Century Gothic"/>
        <family val="2"/>
      </rPr>
      <t>(millones de dólares)</t>
    </r>
  </si>
  <si>
    <r>
      <t xml:space="preserve">Producción del sector público
</t>
    </r>
    <r>
      <rPr>
        <sz val="12"/>
        <color rgb="FF646480"/>
        <rFont val="Century Gothic"/>
        <family val="2"/>
      </rPr>
      <t>(millones de dólares)</t>
    </r>
  </si>
  <si>
    <r>
      <t xml:space="preserve">Consumo intermedio del sector privado
</t>
    </r>
    <r>
      <rPr>
        <sz val="12"/>
        <color rgb="FF646480"/>
        <rFont val="Century Gothic"/>
        <family val="2"/>
      </rPr>
      <t>(millones de dólares)</t>
    </r>
  </si>
  <si>
    <r>
      <t xml:space="preserve">Consumo intermedio del sector público
</t>
    </r>
    <r>
      <rPr>
        <sz val="12"/>
        <color rgb="FF646480"/>
        <rFont val="Century Gothic"/>
        <family val="2"/>
      </rPr>
      <t>(millones de dólares)</t>
    </r>
  </si>
  <si>
    <r>
      <t xml:space="preserve">Valor agregado bruto del sector privado
</t>
    </r>
    <r>
      <rPr>
        <sz val="12"/>
        <color rgb="FF646480"/>
        <rFont val="Century Gothic"/>
        <family val="2"/>
      </rPr>
      <t>(millones de dólares)</t>
    </r>
  </si>
  <si>
    <r>
      <t xml:space="preserve">Valor agregado bruto del sector público
</t>
    </r>
    <r>
      <rPr>
        <sz val="12"/>
        <color rgb="FF646480"/>
        <rFont val="Century Gothic"/>
        <family val="2"/>
      </rPr>
      <t>(millones de dólares)</t>
    </r>
  </si>
  <si>
    <r>
      <t xml:space="preserve">Remuneraciones del sector privado
</t>
    </r>
    <r>
      <rPr>
        <sz val="12"/>
        <color rgb="FF646480"/>
        <rFont val="Century Gothic"/>
        <family val="2"/>
      </rPr>
      <t>(millones de dólares)</t>
    </r>
  </si>
  <si>
    <r>
      <t xml:space="preserve">Remuneraciones del sector público
</t>
    </r>
    <r>
      <rPr>
        <sz val="12"/>
        <color rgb="FF646480"/>
        <rFont val="Century Gothic"/>
        <family val="2"/>
      </rPr>
      <t>(millones de dólares)</t>
    </r>
  </si>
  <si>
    <t>Consumo intermedio total</t>
  </si>
  <si>
    <t>Valor agregado bruto total</t>
  </si>
  <si>
    <t>Remuneraciones totales</t>
  </si>
  <si>
    <t>CUADRO N° 1.3</t>
  </si>
  <si>
    <t>CUADRO N° 1.4</t>
  </si>
  <si>
    <t>CUADRO N° 2.1</t>
  </si>
  <si>
    <t>CUADRO N° 2.2</t>
  </si>
  <si>
    <t>CUADRO N° 1.5</t>
  </si>
  <si>
    <t>Producción privada</t>
  </si>
  <si>
    <t>Producción pública</t>
  </si>
  <si>
    <t>Situación real</t>
  </si>
  <si>
    <t>Efecto neto por COVID-19</t>
  </si>
  <si>
    <t>Efecto neto en la producción de las actividades de salud según industrias
Período 2020-2021</t>
  </si>
  <si>
    <t xml:space="preserve">Producción de las actividades de salud
Situación real vs escenario sin COVID-19 </t>
  </si>
  <si>
    <r>
      <t xml:space="preserve">Efecto neto del COVID-19 sobre la producción de la salud  
</t>
    </r>
    <r>
      <rPr>
        <sz val="12"/>
        <color rgb="FF787894"/>
        <rFont val="Century Gothic"/>
        <family val="2"/>
      </rPr>
      <t>(millones de dólares)</t>
    </r>
  </si>
  <si>
    <r>
      <t xml:space="preserve">Efecto neto del COVID-19 sobre el consumo intermedio de la salud  
</t>
    </r>
    <r>
      <rPr>
        <sz val="12"/>
        <color rgb="FF787894"/>
        <rFont val="Century Gothic"/>
        <family val="2"/>
      </rPr>
      <t>(millones de dólares)</t>
    </r>
  </si>
  <si>
    <t>Componentes del efecto neto</t>
  </si>
  <si>
    <t>Efecto neto de la pandemia COVID-19 en los principales agregados económicos de la salud</t>
  </si>
  <si>
    <t>Efecto neto de la pandemia COVID-19 en las industrias de la salud</t>
  </si>
  <si>
    <r>
      <t xml:space="preserve">Efecto neto del COVID-19 sobre el valor agregado bruto de la salud  
</t>
    </r>
    <r>
      <rPr>
        <sz val="12"/>
        <color rgb="FF787894"/>
        <rFont val="Century Gothic"/>
        <family val="2"/>
      </rPr>
      <t>(millones de dólares)</t>
    </r>
  </si>
  <si>
    <r>
      <t xml:space="preserve">Efecto neto del COVID-19 sobre las remuneraciones de la salud  
</t>
    </r>
    <r>
      <rPr>
        <sz val="12"/>
        <color rgb="FF787894"/>
        <rFont val="Century Gothic"/>
        <family val="2"/>
      </rPr>
      <t>(millones de dólares)</t>
    </r>
  </si>
  <si>
    <t>Efecto neto del COVID-19 sobre la producción de los servicios de salud por sectores</t>
  </si>
  <si>
    <t>Efecto neto en el consumo intermedio de las actividades de salud según industrias
Período 2020-2021</t>
  </si>
  <si>
    <t>Efecto neto en el valor agregado bruto de las actividades de salud según industrias
Período 2020-2021</t>
  </si>
  <si>
    <t xml:space="preserve">Valor agregado bruto de las actividades de salud
Situación real vs escenario sin COVID-19 </t>
  </si>
  <si>
    <t>Consumo intermdio privado</t>
  </si>
  <si>
    <t>Consumo intermdio</t>
  </si>
  <si>
    <t>Consumo intermdio público</t>
  </si>
  <si>
    <t>Efecto neto del COVID-19 sobre el consumo intermedio de los servicios de salud por sectores</t>
  </si>
  <si>
    <t xml:space="preserve">Consumo intermedio de las actividades de salud
Situación real vs escenario sin COVID-19 </t>
  </si>
  <si>
    <t>VAB privado</t>
  </si>
  <si>
    <t>VAB público</t>
  </si>
  <si>
    <t>Efecto neto en las remuneraciones de las actividades de salud según industrias
Período 2020-2021</t>
  </si>
  <si>
    <t xml:space="preserve">Remuneraciones de las actividades de salud
Situación real vs escenario sin COVID-19 </t>
  </si>
  <si>
    <r>
      <t xml:space="preserve">Remuneraciones  del sector privado
</t>
    </r>
    <r>
      <rPr>
        <sz val="12"/>
        <color rgb="FF646480"/>
        <rFont val="Century Gothic"/>
        <family val="2"/>
      </rPr>
      <t>(millones de dólares)</t>
    </r>
  </si>
  <si>
    <t>Efecto neto del COVID-19 sobre las remuneraciones  de los servicios de salud por sectores</t>
  </si>
  <si>
    <t>Remuneraciones privadas</t>
  </si>
  <si>
    <t>Remuneraciones públicas</t>
  </si>
  <si>
    <t>VAB</t>
  </si>
  <si>
    <t>Efecto neto del COVID-19 sobre el valor agregado de los servicios de salud por sectores</t>
  </si>
  <si>
    <t>CUADRO N° 3.2</t>
  </si>
  <si>
    <t>Costos adicionales en los servicios de salud públicos 
Período 2020-2021</t>
  </si>
  <si>
    <t>Instituciones</t>
  </si>
  <si>
    <t>Consumo intermedio</t>
  </si>
  <si>
    <t>Formación Bruta de Capital Fijo</t>
  </si>
  <si>
    <t>Total costos adicionales</t>
  </si>
  <si>
    <t>MSP</t>
  </si>
  <si>
    <t>IESS</t>
  </si>
  <si>
    <t>Total</t>
  </si>
  <si>
    <r>
      <t xml:space="preserve">Costos adicionales según instituciones públicas
</t>
    </r>
    <r>
      <rPr>
        <sz val="12"/>
        <color rgb="FF787894"/>
        <rFont val="Century Gothic"/>
        <family val="2"/>
      </rPr>
      <t>(millones de dólares)</t>
    </r>
  </si>
  <si>
    <t>Detalle</t>
  </si>
  <si>
    <t>Pérdidas</t>
  </si>
  <si>
    <t>Costo adicional</t>
  </si>
  <si>
    <t>Efecto neto</t>
  </si>
  <si>
    <t>Policia Nacional</t>
  </si>
  <si>
    <t>Fuerzas Armadas</t>
  </si>
  <si>
    <t>Gobierno Local**</t>
  </si>
  <si>
    <r>
      <t xml:space="preserve">Estructura de los costos adicionales totales 
</t>
    </r>
    <r>
      <rPr>
        <sz val="12"/>
        <color rgb="FF787894"/>
        <rFont val="Century Gothic"/>
        <family val="2"/>
      </rPr>
      <t>(millones de dólares)</t>
    </r>
  </si>
  <si>
    <r>
      <rPr>
        <b/>
        <sz val="9"/>
        <color rgb="FF5A5A72"/>
        <rFont val="Century Gothic"/>
        <family val="2"/>
      </rPr>
      <t xml:space="preserve">       Elaboración:</t>
    </r>
    <r>
      <rPr>
        <sz val="9"/>
        <color rgb="FF5A5A72"/>
        <rFont val="Century Gothic"/>
        <family val="2"/>
      </rPr>
      <t xml:space="preserve"> INEC.</t>
    </r>
  </si>
  <si>
    <t xml:space="preserve">Costos adicionales en los servicios de salud públicos </t>
  </si>
  <si>
    <t>MSP*</t>
  </si>
  <si>
    <r>
      <t>**El monto del Gobierno Local (GL)</t>
    </r>
    <r>
      <rPr>
        <sz val="7.5"/>
        <color theme="1"/>
        <rFont val="Calibri"/>
        <family val="2"/>
        <scheme val="minor"/>
      </rPr>
      <t xml:space="preserve"> </t>
    </r>
    <r>
      <rPr>
        <sz val="7.5"/>
        <color rgb="FF6E6E7C"/>
        <rFont val="Century Gothic"/>
        <family val="2"/>
      </rPr>
      <t>corresponde al total de recursos destinados para proyectos de COVID-19 que fueron destinados a los municipios y consejos provinciales por el Banco de Desarrollo de Ecuador (BDE).</t>
    </r>
  </si>
  <si>
    <t>Gobierno Local</t>
  </si>
  <si>
    <t>Salud pública y privada</t>
  </si>
  <si>
    <t>Efecto neto en los agregados económicos de la salud pública y privada
Período 2015-2021</t>
  </si>
  <si>
    <t>Efecto neto en la regulación de la salud
Período 2015-2021</t>
  </si>
  <si>
    <t>Efecto neto en las actividades de hospitales
Período 2015-2021</t>
  </si>
  <si>
    <r>
      <t xml:space="preserve">Efecto neto del COVID-19 sobre las remuneraciones de las actividades de hospitales
</t>
    </r>
    <r>
      <rPr>
        <sz val="12"/>
        <color rgb="FF787894"/>
        <rFont val="Century Gothic"/>
        <family val="2"/>
      </rPr>
      <t>(millones de dólares)</t>
    </r>
  </si>
  <si>
    <r>
      <t xml:space="preserve">Efecto neto del COVID-19 sobre el valor agregado bruto de las actividades de hospitales
</t>
    </r>
    <r>
      <rPr>
        <sz val="12"/>
        <color rgb="FF787894"/>
        <rFont val="Century Gothic"/>
        <family val="2"/>
      </rPr>
      <t>(millones de dólares)</t>
    </r>
  </si>
  <si>
    <r>
      <t xml:space="preserve">Efecto neto del COVID-19 sobre el consumo intermedio de las actividades de hospitales
</t>
    </r>
    <r>
      <rPr>
        <sz val="12"/>
        <color rgb="FF787894"/>
        <rFont val="Century Gothic"/>
        <family val="2"/>
      </rPr>
      <t>(millones de dólares)</t>
    </r>
  </si>
  <si>
    <r>
      <t xml:space="preserve">Efecto neto del COVID-19 sobre la producción de las actividades de hospitales
</t>
    </r>
    <r>
      <rPr>
        <sz val="12"/>
        <color rgb="FF787894"/>
        <rFont val="Century Gothic"/>
        <family val="2"/>
      </rPr>
      <t>(millones de dólares)</t>
    </r>
  </si>
  <si>
    <t>Actividades de hospitales totales</t>
  </si>
  <si>
    <t>Efecto neto en las actividades de centros ambulatorios
Período 2015-2021</t>
  </si>
  <si>
    <t>Actividades de centros ambulatorios totales</t>
  </si>
  <si>
    <r>
      <t xml:space="preserve">Efecto neto del COVID-19 sobre la producción de las actividades de centros ambulatorios
</t>
    </r>
    <r>
      <rPr>
        <sz val="12"/>
        <color rgb="FF787894"/>
        <rFont val="Century Gothic"/>
        <family val="2"/>
      </rPr>
      <t>(millones de dólares)</t>
    </r>
  </si>
  <si>
    <r>
      <t xml:space="preserve">Efecto neto del COVID-19 sobre el consumo intermedio de las actividades de centros ambulatorios
</t>
    </r>
    <r>
      <rPr>
        <sz val="12"/>
        <color rgb="FF787894"/>
        <rFont val="Century Gothic"/>
        <family val="2"/>
      </rPr>
      <t>(millones de dólares)</t>
    </r>
  </si>
  <si>
    <r>
      <t xml:space="preserve">Efecto neto del COVID-19 sobre el valor agregado bruto de las actividades de centros ambulatorios
</t>
    </r>
    <r>
      <rPr>
        <sz val="12"/>
        <color rgb="FF787894"/>
        <rFont val="Century Gothic"/>
        <family val="2"/>
      </rPr>
      <t>(millones de dólares)</t>
    </r>
  </si>
  <si>
    <r>
      <t xml:space="preserve">Efecto neto del COVID-19 sobre las remuneraciones de las actividades de centros ambulatorios
</t>
    </r>
    <r>
      <rPr>
        <sz val="12"/>
        <color rgb="FF787894"/>
        <rFont val="Century Gothic"/>
        <family val="2"/>
      </rPr>
      <t>(millones de dólares)</t>
    </r>
  </si>
  <si>
    <r>
      <t xml:space="preserve">Efecto neto del COVID-19 sobre la producción de la regulación de la salud
</t>
    </r>
    <r>
      <rPr>
        <sz val="12"/>
        <color rgb="FF787894"/>
        <rFont val="Century Gothic"/>
        <family val="2"/>
      </rPr>
      <t>(millones de dólares)</t>
    </r>
  </si>
  <si>
    <r>
      <t xml:space="preserve">Efecto neto del COVID-19 sobre el consumo intermedio de la regulación de la salud
</t>
    </r>
    <r>
      <rPr>
        <sz val="12"/>
        <color rgb="FF787894"/>
        <rFont val="Century Gothic"/>
        <family val="2"/>
      </rPr>
      <t>(millones de dólares)</t>
    </r>
  </si>
  <si>
    <r>
      <t xml:space="preserve">Efecto neto del COVID-19 sobre el valor agregado bruto de la regulación de la salud
</t>
    </r>
    <r>
      <rPr>
        <sz val="12"/>
        <color rgb="FF787894"/>
        <rFont val="Century Gothic"/>
        <family val="2"/>
      </rPr>
      <t>(millones de dólares)</t>
    </r>
  </si>
  <si>
    <r>
      <t xml:space="preserve">Efecto neto del COVID-19 sobre las remuneraciones de la regulación de la salud
</t>
    </r>
    <r>
      <rPr>
        <sz val="12"/>
        <color rgb="FF787894"/>
        <rFont val="Century Gothic"/>
        <family val="2"/>
      </rPr>
      <t>(millones de dólares)</t>
    </r>
  </si>
  <si>
    <t>Efecto neto en otras actividades de la salud
Período 2015-2021</t>
  </si>
  <si>
    <r>
      <t xml:space="preserve">Efecto neto del COVID-19 sobre la producción de otras actividades de la salud
</t>
    </r>
    <r>
      <rPr>
        <sz val="12"/>
        <color rgb="FF787894"/>
        <rFont val="Century Gothic"/>
        <family val="2"/>
      </rPr>
      <t>(millones de dólares)</t>
    </r>
  </si>
  <si>
    <r>
      <t xml:space="preserve">Efecto neto del COVID-19 sobre el consumo intermedio de otras actividades de la salud
</t>
    </r>
    <r>
      <rPr>
        <sz val="12"/>
        <color rgb="FF787894"/>
        <rFont val="Century Gothic"/>
        <family val="2"/>
      </rPr>
      <t>(millones de dólares)</t>
    </r>
  </si>
  <si>
    <r>
      <t xml:space="preserve">Efecto neto del COVID-19 sobre el valor agregado bruto de otras actividades de la salud
</t>
    </r>
    <r>
      <rPr>
        <sz val="12"/>
        <color rgb="FF787894"/>
        <rFont val="Century Gothic"/>
        <family val="2"/>
      </rPr>
      <t>(millones de dólares)</t>
    </r>
  </si>
  <si>
    <r>
      <t xml:space="preserve">Efecto neto del COVID-19 sobre las remuneraciones de otras actividades de la salud
</t>
    </r>
    <r>
      <rPr>
        <sz val="12"/>
        <color rgb="FF787894"/>
        <rFont val="Century Gothic"/>
        <family val="2"/>
      </rPr>
      <t>(millones de dólares)</t>
    </r>
  </si>
  <si>
    <t>CUADRO N° 3.1</t>
  </si>
  <si>
    <t>Pérdidas y costos adicionales de los servicios de salud públicos 
Período 2020-2021</t>
  </si>
  <si>
    <t xml:space="preserve">Pérdidas y costos adicionales de los servicios de salud públicos </t>
  </si>
  <si>
    <t>Efecto neto en los agregados económicos de la salud pública y privada</t>
  </si>
  <si>
    <t>Efecto neto en la producción de las actividades de salud según industrias</t>
  </si>
  <si>
    <t>Efecto neto en el consumo intermedio de las actividades de salud según industrias</t>
  </si>
  <si>
    <t>Efecto neto en el valor agregado bruto de las actividades de salud según industrias</t>
  </si>
  <si>
    <t>Efecto neto en las remuneraciones de las actividades de salud según industrias</t>
  </si>
  <si>
    <t>Efecto neto en la regulación de la salud</t>
  </si>
  <si>
    <t>Efecto neto en las actividades de hospitales</t>
  </si>
  <si>
    <t>Hospitales</t>
  </si>
  <si>
    <t>Centros ambulatorios</t>
  </si>
  <si>
    <r>
      <t xml:space="preserve">Efecto neto en el sector salud
</t>
    </r>
    <r>
      <rPr>
        <sz val="12"/>
        <color rgb="FF646480"/>
        <rFont val="Century Gothic"/>
        <family val="2"/>
      </rPr>
      <t>(millones de dólares)</t>
    </r>
  </si>
  <si>
    <r>
      <t xml:space="preserve">Efecto neto en las actividades de hospitales
</t>
    </r>
    <r>
      <rPr>
        <sz val="12"/>
        <color rgb="FF646480"/>
        <rFont val="Century Gothic"/>
        <family val="2"/>
      </rPr>
      <t>(millones de dólares)</t>
    </r>
  </si>
  <si>
    <r>
      <t xml:space="preserve">Efecto neto en las actividades de centros ambulatorios
</t>
    </r>
    <r>
      <rPr>
        <sz val="12"/>
        <color rgb="FF646480"/>
        <rFont val="Century Gothic"/>
        <family val="2"/>
      </rPr>
      <t>(millones de dólares)</t>
    </r>
  </si>
  <si>
    <t>*El MSP estuvo a cargo del Programa Nacional de Vacunación desde el año 2021, para ese año el costo del Programa de vacunación ascendió a 345,6 millones de dólares.</t>
  </si>
  <si>
    <t>CUADRO N° 2.4</t>
  </si>
  <si>
    <t>CUADRO N° 2.3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</si>
  <si>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</si>
  <si>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</si>
  <si>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</si>
  <si>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</si>
  <si>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</si>
  <si>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</si>
  <si>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</si>
  <si>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</si>
  <si>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</si>
  <si>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3.1</t>
  </si>
  <si>
    <t>3.2</t>
  </si>
  <si>
    <r>
      <t xml:space="preserve">Nota: </t>
    </r>
    <r>
      <rPr>
        <sz val="10"/>
        <color rgb="FF5A5A72"/>
        <rFont val="Century Gothic"/>
        <family val="2"/>
      </rPr>
      <t xml:space="preserve">Los resultados de las CSS 2020 son semidefinitivos y 2021 provisionales.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</si>
</sst>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$&quot;* #,##0.00_ ;_ &quot;$&quot;* \-#,##0.00_ ;_ &quot;$&quot;* &quot;-&quot;??_ ;_ @_ "/>
    <numFmt numFmtId="164" formatCode="_ * #,##0_ ;_ * \-#,##0_ ;_ * &quot;-&quot;??_ ;_ @_ "/>
    <numFmt numFmtId="165" formatCode="_ &quot;$&quot;* #,##0_ ;_ &quot;$&quot;* \-#,##0_ ;_ &quot;$&quot;* &quot;-&quot;??_ ;_ @_ "/>
    <numFmt numFmtId="166" formatCode="0.0%"/>
    <numFmt numFmtId="167" formatCode="_ &quot;$&quot;* #,##0.0_ ;_ &quot;$&quot;* \-#,##0.0_ ;_ &quot;$&quot;* &quot;-&quot;??_ ;_ @_ "/>
    <numFmt numFmtId="168" formatCode="_ &quot;$&quot;* #,##0.0_ ;_ &quot;$&quot;* \-#,##0.0_ ;_ &quot;$&quot;* &quot;-&quot;?_ ;_ @_ "/>
  </numFmts>
  <fonts count="59" x14ac:knownFonts="1">
    <font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5A5A72"/>
      <name val="Calibri"/>
      <family val="2"/>
      <scheme val="minor"/>
    </font>
    <font>
      <b/>
      <sz val="12"/>
      <color rgb="FF5A5A72"/>
      <name val="Century Gothic"/>
      <family val="2"/>
    </font>
    <font>
      <b/>
      <sz val="11"/>
      <color rgb="FF5A5A72"/>
      <name val="Century Gothic"/>
      <family val="2"/>
    </font>
    <font>
      <sz val="11"/>
      <color rgb="FF5A5A72"/>
      <name val="Century Gothic"/>
      <family val="2"/>
    </font>
    <font>
      <b/>
      <sz val="10"/>
      <color rgb="FF5A5A72"/>
      <name val="Century Gothic"/>
      <family val="2"/>
    </font>
    <font>
      <sz val="10"/>
      <color rgb="FF5A5A72"/>
      <name val="Century Gothic"/>
      <family val="2"/>
    </font>
    <font>
      <sz val="10"/>
      <color rgb="FF5A5A72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2"/>
      <color rgb="FF5C5B75"/>
      <name val="Century Gothic"/>
      <family val="2"/>
    </font>
    <font>
      <sz val="12"/>
      <color rgb="FF5A5A72"/>
      <name val="Century Gothic"/>
      <family val="2"/>
    </font>
    <font>
      <b/>
      <i/>
      <sz val="18"/>
      <color rgb="FF595959"/>
      <name val="Century Gothic"/>
      <family val="2"/>
    </font>
    <font>
      <sz val="9"/>
      <color rgb="FF5A5A72"/>
      <name val="Century Gothic"/>
      <family val="2"/>
    </font>
    <font>
      <b/>
      <sz val="14"/>
      <color rgb="FF5A5A72"/>
      <name val="Century Gothic"/>
      <family val="2"/>
    </font>
    <font>
      <sz val="11"/>
      <color theme="0"/>
      <name val="Calibri"/>
      <family val="2"/>
      <scheme val="minor"/>
    </font>
    <font>
      <b/>
      <u/>
      <sz val="11"/>
      <color rgb="FF5A5A72"/>
      <name val="Century Gothic"/>
      <family val="2"/>
    </font>
    <font>
      <b/>
      <sz val="14"/>
      <color theme="0"/>
      <name val="Century Gothic"/>
      <family val="2"/>
    </font>
    <font>
      <i/>
      <sz val="11"/>
      <color rgb="FF5A5A72"/>
      <name val="Century Gothic"/>
      <family val="2"/>
    </font>
    <font>
      <b/>
      <sz val="9"/>
      <color rgb="FF5A5A72"/>
      <name val="Century Gothic"/>
      <family val="2"/>
    </font>
    <font>
      <i/>
      <sz val="9"/>
      <color indexed="8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rgb="FF787894"/>
      <name val="Century Gothic"/>
      <family val="2"/>
    </font>
    <font>
      <sz val="8"/>
      <color rgb="FF5A5A72"/>
      <name val="Century Gothic"/>
      <family val="2"/>
    </font>
    <font>
      <b/>
      <sz val="8"/>
      <color rgb="FF5A5A72"/>
      <name val="Century Gothic"/>
      <family val="2"/>
    </font>
    <font>
      <sz val="11"/>
      <name val="Calibri"/>
      <family val="2"/>
      <scheme val="minor"/>
    </font>
    <font>
      <b/>
      <sz val="14"/>
      <color rgb="FFFF0000"/>
      <name val="Century Gothic"/>
      <family val="2"/>
    </font>
    <font>
      <sz val="9"/>
      <color theme="0"/>
      <name val="Calibri"/>
      <family val="2"/>
      <scheme val="minor"/>
    </font>
    <font>
      <sz val="20"/>
      <color rgb="FF646482"/>
      <name val="Century Gothic"/>
      <family val="2"/>
    </font>
    <font>
      <sz val="20"/>
      <color rgb="FFFF0000"/>
      <name val="Century Gothic"/>
      <family val="2"/>
    </font>
    <font>
      <b/>
      <u/>
      <sz val="11"/>
      <color rgb="FFFF0000"/>
      <name val="Century Gothic"/>
      <family val="2"/>
    </font>
    <font>
      <sz val="11"/>
      <color theme="1" tint="0.499984740745262"/>
      <name val="Calibri"/>
      <family val="2"/>
      <scheme val="minor"/>
    </font>
    <font>
      <sz val="9"/>
      <color theme="1"/>
      <name val="Century Gothic"/>
      <family val="2"/>
    </font>
    <font>
      <sz val="9"/>
      <color theme="8" tint="-0.249977111117893"/>
      <name val="Century Gothic"/>
      <family val="2"/>
    </font>
    <font>
      <b/>
      <sz val="12"/>
      <color rgb="FF646480"/>
      <name val="Century Gothic"/>
      <family val="2"/>
    </font>
    <font>
      <sz val="12"/>
      <color rgb="FF646480"/>
      <name val="Century Gothic"/>
      <family val="2"/>
    </font>
    <font>
      <b/>
      <sz val="9"/>
      <color theme="0"/>
      <name val="Calibri"/>
      <family val="2"/>
      <scheme val="minor"/>
    </font>
    <font>
      <sz val="9"/>
      <color theme="0"/>
      <name val="Century Gothic"/>
      <family val="2"/>
    </font>
    <font>
      <sz val="9"/>
      <name val="Century Gothic"/>
      <family val="2"/>
    </font>
    <font>
      <sz val="9"/>
      <color rgb="FFFF0000"/>
      <name val="Century Gothic"/>
      <family val="2"/>
    </font>
    <font>
      <sz val="12"/>
      <color rgb="FF787894"/>
      <name val="Century Gothic"/>
      <family val="2"/>
    </font>
    <font>
      <b/>
      <sz val="7"/>
      <color theme="0"/>
      <name val="Century Gothic"/>
      <family val="2"/>
    </font>
    <font>
      <sz val="7"/>
      <color theme="0"/>
      <name val="Century Gothic"/>
      <family val="2"/>
    </font>
    <font>
      <sz val="7"/>
      <color theme="0"/>
      <name val="Calibri"/>
      <family val="2"/>
      <scheme val="minor"/>
    </font>
    <font>
      <sz val="7.5"/>
      <color rgb="FF5A5A72"/>
      <name val="Century Gothic"/>
      <family val="2"/>
    </font>
    <font>
      <sz val="7.5"/>
      <color theme="1"/>
      <name val="Calibri"/>
      <family val="2"/>
      <scheme val="minor"/>
    </font>
    <font>
      <sz val="7.5"/>
      <color rgb="FF6E6E7C"/>
      <name val="Century Gothic"/>
      <family val="2"/>
    </font>
    <font>
      <sz val="11"/>
      <color theme="5" tint="-0.249977111117893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AEEF3"/>
        <bgColor rgb="FF83D0F5"/>
      </patternFill>
    </fill>
    <fill>
      <patternFill patternType="solid">
        <fgColor rgb="FFDAEEF3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23D4DD"/>
      </left>
      <right style="thin">
        <color rgb="FF23D4DD"/>
      </right>
      <top style="thin">
        <color rgb="FF23D4DD"/>
      </top>
      <bottom style="thin">
        <color rgb="FF23D4DD"/>
      </bottom>
      <diagonal/>
    </border>
    <border>
      <left style="thin">
        <color rgb="FF23D4DD"/>
      </left>
      <right/>
      <top style="thin">
        <color rgb="FF23D4DD"/>
      </top>
      <bottom style="thin">
        <color rgb="FF23D4DD"/>
      </bottom>
      <diagonal/>
    </border>
    <border>
      <left/>
      <right/>
      <top style="thin">
        <color rgb="FF23D4DD"/>
      </top>
      <bottom style="thin">
        <color rgb="FF23D4DD"/>
      </bottom>
      <diagonal/>
    </border>
    <border>
      <left/>
      <right style="thin">
        <color rgb="FF23D4DD"/>
      </right>
      <top style="thin">
        <color rgb="FF23D4DD"/>
      </top>
      <bottom style="thin">
        <color rgb="FF23D4DD"/>
      </bottom>
      <diagonal/>
    </border>
    <border>
      <left style="thin">
        <color rgb="FF23D4DD"/>
      </left>
      <right/>
      <top style="thin">
        <color rgb="FF23D4DD"/>
      </top>
      <bottom/>
      <diagonal/>
    </border>
    <border>
      <left/>
      <right/>
      <top style="thin">
        <color rgb="FF23D4DD"/>
      </top>
      <bottom/>
      <diagonal/>
    </border>
    <border>
      <left/>
      <right style="thin">
        <color rgb="FF23D4DD"/>
      </right>
      <top style="thin">
        <color rgb="FF23D4DD"/>
      </top>
      <bottom/>
      <diagonal/>
    </border>
    <border>
      <left style="thin">
        <color rgb="FF23D4DD"/>
      </left>
      <right/>
      <top/>
      <bottom/>
      <diagonal/>
    </border>
    <border>
      <left/>
      <right style="thin">
        <color rgb="FF23D4DD"/>
      </right>
      <top/>
      <bottom/>
      <diagonal/>
    </border>
    <border>
      <left/>
      <right style="mediumDashed">
        <color rgb="FF23D4DD"/>
      </right>
      <top/>
      <bottom/>
      <diagonal/>
    </border>
    <border>
      <left/>
      <right/>
      <top style="thin">
        <color rgb="FF3FD1F3"/>
      </top>
      <bottom/>
      <diagonal/>
    </border>
    <border>
      <left/>
      <right/>
      <top/>
      <bottom style="thin">
        <color rgb="FF3FD1F3"/>
      </bottom>
      <diagonal/>
    </border>
    <border>
      <left style="thin">
        <color rgb="FF3FD1F3"/>
      </left>
      <right/>
      <top style="thin">
        <color rgb="FF3FD1F3"/>
      </top>
      <bottom/>
      <diagonal/>
    </border>
    <border>
      <left/>
      <right style="thin">
        <color rgb="FF3FD1F3"/>
      </right>
      <top style="thin">
        <color rgb="FF3FD1F3"/>
      </top>
      <bottom/>
      <diagonal/>
    </border>
    <border>
      <left style="thin">
        <color rgb="FF3FD1F3"/>
      </left>
      <right/>
      <top/>
      <bottom/>
      <diagonal/>
    </border>
    <border>
      <left/>
      <right style="thin">
        <color rgb="FF3FD1F3"/>
      </right>
      <top/>
      <bottom/>
      <diagonal/>
    </border>
    <border>
      <left style="thin">
        <color rgb="FF3FD1F3"/>
      </left>
      <right/>
      <top/>
      <bottom style="thin">
        <color rgb="FF3FD1F3"/>
      </bottom>
      <diagonal/>
    </border>
    <border>
      <left/>
      <right style="thin">
        <color rgb="FF3FD1F3"/>
      </right>
      <top/>
      <bottom style="thin">
        <color rgb="FF3FD1F3"/>
      </bottom>
      <diagonal/>
    </border>
    <border>
      <left style="thin">
        <color rgb="FF3FD1F3"/>
      </left>
      <right/>
      <top style="thin">
        <color rgb="FF3FD1F3"/>
      </top>
      <bottom style="thin">
        <color rgb="FF3FD1F3"/>
      </bottom>
      <diagonal/>
    </border>
    <border>
      <left/>
      <right/>
      <top style="thin">
        <color rgb="FF3FD1F3"/>
      </top>
      <bottom style="thin">
        <color rgb="FF3FD1F3"/>
      </bottom>
      <diagonal/>
    </border>
    <border>
      <left/>
      <right style="thin">
        <color rgb="FF3FD1F3"/>
      </right>
      <top style="thin">
        <color rgb="FF3FD1F3"/>
      </top>
      <bottom style="thin">
        <color rgb="FF3FD1F3"/>
      </bottom>
      <diagonal/>
    </border>
    <border>
      <left style="thin">
        <color rgb="FF71E3E9"/>
      </left>
      <right style="thin">
        <color rgb="FF23D4DD"/>
      </right>
      <top style="thin">
        <color rgb="FF71E3E9"/>
      </top>
      <bottom style="thin">
        <color rgb="FF23D4DD"/>
      </bottom>
      <diagonal/>
    </border>
    <border>
      <left style="thin">
        <color rgb="FF23D4DD"/>
      </left>
      <right style="thin">
        <color rgb="FF23D4DD"/>
      </right>
      <top style="thin">
        <color rgb="FF71E3E9"/>
      </top>
      <bottom style="thin">
        <color rgb="FF23D4DD"/>
      </bottom>
      <diagonal/>
    </border>
    <border>
      <left style="thin">
        <color rgb="FF23D4DD"/>
      </left>
      <right style="thin">
        <color rgb="FF71E3E9"/>
      </right>
      <top style="thin">
        <color rgb="FF71E3E9"/>
      </top>
      <bottom style="thin">
        <color rgb="FF23D4DD"/>
      </bottom>
      <diagonal/>
    </border>
    <border>
      <left style="thin">
        <color rgb="FF71E3E9"/>
      </left>
      <right style="thin">
        <color rgb="FF23D4DD"/>
      </right>
      <top style="thin">
        <color rgb="FF23D4DD"/>
      </top>
      <bottom style="thin">
        <color rgb="FF71E3E9"/>
      </bottom>
      <diagonal/>
    </border>
    <border>
      <left style="thin">
        <color rgb="FF23D4DD"/>
      </left>
      <right style="thin">
        <color rgb="FF23D4DD"/>
      </right>
      <top style="thin">
        <color rgb="FF23D4DD"/>
      </top>
      <bottom style="thin">
        <color rgb="FF71E3E9"/>
      </bottom>
      <diagonal/>
    </border>
    <border>
      <left style="thin">
        <color rgb="FF23D4DD"/>
      </left>
      <right style="thin">
        <color rgb="FF71E3E9"/>
      </right>
      <top style="thin">
        <color rgb="FF23D4DD"/>
      </top>
      <bottom style="thin">
        <color rgb="FF71E3E9"/>
      </bottom>
      <diagonal/>
    </border>
    <border>
      <left style="thin">
        <color rgb="FF23D4DD"/>
      </left>
      <right style="thin">
        <color rgb="FF23D4DD"/>
      </right>
      <top/>
      <bottom style="thin">
        <color rgb="FF23D4DD"/>
      </bottom>
      <diagonal/>
    </border>
    <border>
      <left style="thin">
        <color rgb="FF23D4DD"/>
      </left>
      <right/>
      <top style="thin">
        <color rgb="FF23D4DD"/>
      </top>
      <bottom style="thin">
        <color rgb="FF71E3E9"/>
      </bottom>
      <diagonal/>
    </border>
    <border>
      <left/>
      <right style="mediumDashed">
        <color rgb="FF71E3E9"/>
      </right>
      <top/>
      <bottom/>
      <diagonal/>
    </border>
    <border>
      <left style="mediumDashed">
        <color rgb="FF23D4DD"/>
      </left>
      <right/>
      <top/>
      <bottom/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</cellStyleXfs>
  <cellXfs count="219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0" xfId="0" applyFont="1" applyFill="1" applyAlignment="1">
      <alignment wrapText="1"/>
    </xf>
    <xf numFmtId="0" fontId="5" fillId="4" borderId="0" xfId="0" applyFont="1" applyFill="1" applyAlignment="1">
      <alignment horizontal="center"/>
    </xf>
    <xf numFmtId="0" fontId="6" fillId="4" borderId="0" xfId="0" applyFont="1" applyFill="1"/>
    <xf numFmtId="0" fontId="7" fillId="5" borderId="2" xfId="0" applyFont="1" applyFill="1" applyBorder="1" applyAlignment="1">
      <alignment horizontal="center" vertical="center" wrapText="1"/>
    </xf>
    <xf numFmtId="0" fontId="6" fillId="6" borderId="0" xfId="0" applyFont="1" applyFill="1"/>
    <xf numFmtId="0" fontId="7" fillId="5" borderId="0" xfId="0" applyFont="1" applyFill="1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wrapText="1"/>
    </xf>
    <xf numFmtId="0" fontId="2" fillId="7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" fillId="2" borderId="0" xfId="0" applyFont="1" applyFill="1" applyAlignment="1">
      <alignment horizontal="center"/>
    </xf>
    <xf numFmtId="0" fontId="2" fillId="7" borderId="3" xfId="0" applyFont="1" applyFill="1" applyBorder="1" applyAlignment="1">
      <alignment horizontal="center" vertical="center" wrapText="1"/>
    </xf>
    <xf numFmtId="0" fontId="6" fillId="8" borderId="0" xfId="0" applyFont="1" applyFill="1"/>
    <xf numFmtId="0" fontId="6" fillId="2" borderId="0" xfId="0" applyFont="1" applyFill="1"/>
    <xf numFmtId="0" fontId="1" fillId="2" borderId="0" xfId="0" applyFont="1" applyFill="1"/>
    <xf numFmtId="0" fontId="1" fillId="8" borderId="0" xfId="0" applyFont="1" applyFill="1"/>
    <xf numFmtId="0" fontId="6" fillId="0" borderId="4" xfId="0" applyFont="1" applyBorder="1"/>
    <xf numFmtId="0" fontId="2" fillId="9" borderId="1" xfId="0" applyFont="1" applyFill="1" applyBorder="1" applyAlignment="1">
      <alignment horizontal="center" vertical="center" wrapText="1"/>
    </xf>
    <xf numFmtId="0" fontId="2" fillId="10" borderId="0" xfId="0" applyFont="1" applyFill="1" applyAlignment="1">
      <alignment horizontal="center"/>
    </xf>
    <xf numFmtId="0" fontId="2" fillId="11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/>
    <xf numFmtId="0" fontId="6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justify" vertical="center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3" fillId="12" borderId="0" xfId="0" applyFont="1" applyFill="1"/>
    <xf numFmtId="0" fontId="24" fillId="12" borderId="0" xfId="0" applyFont="1" applyFill="1" applyAlignment="1">
      <alignment horizontal="center" vertical="center" wrapText="1"/>
    </xf>
    <xf numFmtId="0" fontId="26" fillId="12" borderId="0" xfId="0" applyFont="1" applyFill="1" applyAlignment="1">
      <alignment horizontal="left" vertical="center"/>
    </xf>
    <xf numFmtId="0" fontId="25" fillId="0" borderId="0" xfId="0" applyFont="1"/>
    <xf numFmtId="0" fontId="26" fillId="12" borderId="0" xfId="0" applyFont="1" applyFill="1" applyAlignment="1">
      <alignment horizontal="right" vertical="center"/>
    </xf>
    <xf numFmtId="0" fontId="24" fillId="12" borderId="0" xfId="0" applyFont="1" applyFill="1" applyAlignment="1">
      <alignment vertical="center" wrapText="1"/>
    </xf>
    <xf numFmtId="0" fontId="24" fillId="12" borderId="0" xfId="0" applyFont="1" applyFill="1" applyAlignment="1">
      <alignment horizontal="center" vertical="center" wrapText="1"/>
    </xf>
    <xf numFmtId="164" fontId="0" fillId="0" borderId="0" xfId="0" applyNumberFormat="1"/>
    <xf numFmtId="0" fontId="34" fillId="12" borderId="0" xfId="0" applyFont="1" applyFill="1"/>
    <xf numFmtId="0" fontId="36" fillId="0" borderId="0" xfId="0" applyFont="1"/>
    <xf numFmtId="3" fontId="27" fillId="12" borderId="0" xfId="0" applyNumberFormat="1" applyFont="1" applyFill="1" applyAlignment="1">
      <alignment vertical="center" wrapText="1"/>
    </xf>
    <xf numFmtId="3" fontId="13" fillId="0" borderId="0" xfId="0" applyNumberFormat="1" applyFont="1" applyBorder="1" applyAlignment="1">
      <alignment vertical="center" wrapText="1"/>
    </xf>
    <xf numFmtId="164" fontId="13" fillId="0" borderId="0" xfId="0" applyNumberFormat="1" applyFont="1" applyBorder="1" applyAlignment="1">
      <alignment vertical="center"/>
    </xf>
    <xf numFmtId="0" fontId="11" fillId="12" borderId="0" xfId="0" applyFont="1" applyFill="1" applyAlignment="1">
      <alignment horizontal="center" vertical="center" wrapText="1"/>
    </xf>
    <xf numFmtId="0" fontId="24" fillId="12" borderId="0" xfId="0" applyFont="1" applyFill="1" applyAlignment="1">
      <alignment horizontal="center" vertical="center" wrapText="1"/>
    </xf>
    <xf numFmtId="164" fontId="25" fillId="0" borderId="0" xfId="0" applyNumberFormat="1" applyFont="1"/>
    <xf numFmtId="0" fontId="24" fillId="12" borderId="0" xfId="0" applyFont="1" applyFill="1" applyAlignment="1">
      <alignment horizontal="center" vertical="center" wrapText="1"/>
    </xf>
    <xf numFmtId="166" fontId="13" fillId="0" borderId="0" xfId="2" applyNumberFormat="1" applyFont="1" applyBorder="1" applyAlignment="1">
      <alignment vertical="center"/>
    </xf>
    <xf numFmtId="3" fontId="37" fillId="12" borderId="0" xfId="0" applyNumberFormat="1" applyFont="1" applyFill="1" applyAlignment="1">
      <alignment vertical="center" wrapText="1"/>
    </xf>
    <xf numFmtId="0" fontId="38" fillId="0" borderId="0" xfId="0" applyFont="1"/>
    <xf numFmtId="165" fontId="0" fillId="0" borderId="0" xfId="0" applyNumberFormat="1"/>
    <xf numFmtId="165" fontId="25" fillId="0" borderId="0" xfId="0" applyNumberFormat="1" applyFont="1"/>
    <xf numFmtId="0" fontId="39" fillId="0" borderId="0" xfId="0" applyFont="1"/>
    <xf numFmtId="0" fontId="23" fillId="12" borderId="0" xfId="0" applyFont="1" applyFill="1" applyAlignment="1">
      <alignment horizontal="center"/>
    </xf>
    <xf numFmtId="0" fontId="40" fillId="0" borderId="0" xfId="0" applyFont="1"/>
    <xf numFmtId="0" fontId="41" fillId="12" borderId="0" xfId="0" applyFont="1" applyFill="1" applyAlignment="1">
      <alignment horizontal="right" vertical="center"/>
    </xf>
    <xf numFmtId="164" fontId="17" fillId="0" borderId="0" xfId="0" applyNumberFormat="1" applyFont="1"/>
    <xf numFmtId="0" fontId="42" fillId="0" borderId="0" xfId="0" applyFont="1"/>
    <xf numFmtId="0" fontId="20" fillId="13" borderId="6" xfId="0" applyFont="1" applyFill="1" applyBorder="1" applyAlignment="1">
      <alignment horizontal="center" vertical="center" wrapText="1"/>
    </xf>
    <xf numFmtId="3" fontId="11" fillId="0" borderId="6" xfId="0" applyNumberFormat="1" applyFont="1" applyFill="1" applyBorder="1" applyAlignment="1">
      <alignment horizontal="left" vertical="center" indent="1"/>
    </xf>
    <xf numFmtId="3" fontId="11" fillId="0" borderId="6" xfId="0" applyNumberFormat="1" applyFont="1" applyFill="1" applyBorder="1" applyAlignment="1">
      <alignment vertical="center"/>
    </xf>
    <xf numFmtId="0" fontId="21" fillId="0" borderId="6" xfId="0" applyFont="1" applyFill="1" applyBorder="1" applyAlignment="1">
      <alignment horizontal="left" vertical="center" indent="2"/>
    </xf>
    <xf numFmtId="3" fontId="13" fillId="0" borderId="6" xfId="0" applyNumberFormat="1" applyFont="1" applyBorder="1" applyAlignment="1">
      <alignment vertical="center" wrapText="1"/>
    </xf>
    <xf numFmtId="165" fontId="13" fillId="0" borderId="6" xfId="1" applyNumberFormat="1" applyFont="1" applyBorder="1" applyAlignment="1">
      <alignment vertical="center"/>
    </xf>
    <xf numFmtId="3" fontId="28" fillId="0" borderId="6" xfId="0" applyNumberFormat="1" applyFont="1" applyBorder="1" applyAlignment="1">
      <alignment vertical="center" wrapText="1"/>
    </xf>
    <xf numFmtId="0" fontId="11" fillId="14" borderId="6" xfId="0" applyFont="1" applyFill="1" applyBorder="1" applyAlignment="1">
      <alignment horizontal="center" vertical="center" wrapText="1"/>
    </xf>
    <xf numFmtId="3" fontId="12" fillId="0" borderId="6" xfId="0" applyNumberFormat="1" applyFont="1" applyBorder="1" applyAlignment="1">
      <alignment vertical="center" wrapText="1"/>
    </xf>
    <xf numFmtId="165" fontId="12" fillId="0" borderId="6" xfId="1" applyNumberFormat="1" applyFont="1" applyBorder="1" applyAlignment="1">
      <alignment vertical="center"/>
    </xf>
    <xf numFmtId="0" fontId="9" fillId="0" borderId="0" xfId="0" applyFont="1" applyFill="1" applyBorder="1"/>
    <xf numFmtId="0" fontId="43" fillId="0" borderId="0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vertical="center" wrapText="1"/>
    </xf>
    <xf numFmtId="164" fontId="43" fillId="0" borderId="0" xfId="0" applyNumberFormat="1" applyFont="1" applyFill="1" applyBorder="1" applyAlignment="1">
      <alignment vertical="center" wrapText="1"/>
    </xf>
    <xf numFmtId="0" fontId="11" fillId="14" borderId="6" xfId="0" applyFont="1" applyFill="1" applyBorder="1" applyAlignment="1">
      <alignment horizontal="center" vertical="center" wrapText="1"/>
    </xf>
    <xf numFmtId="0" fontId="11" fillId="12" borderId="0" xfId="0" applyFont="1" applyFill="1" applyAlignment="1">
      <alignment horizontal="center" vertical="center" wrapText="1"/>
    </xf>
    <xf numFmtId="0" fontId="23" fillId="12" borderId="0" xfId="0" applyFont="1" applyFill="1" applyAlignment="1">
      <alignment horizontal="left"/>
    </xf>
    <xf numFmtId="3" fontId="44" fillId="0" borderId="0" xfId="0" applyNumberFormat="1" applyFont="1" applyFill="1" applyBorder="1" applyAlignment="1">
      <alignment vertical="center" wrapText="1"/>
    </xf>
    <xf numFmtId="164" fontId="44" fillId="0" borderId="0" xfId="0" applyNumberFormat="1" applyFont="1" applyFill="1" applyBorder="1" applyAlignment="1">
      <alignment vertical="center" wrapText="1"/>
    </xf>
    <xf numFmtId="0" fontId="25" fillId="0" borderId="13" xfId="0" applyFont="1" applyBorder="1"/>
    <xf numFmtId="0" fontId="25" fillId="0" borderId="0" xfId="0" applyFont="1" applyBorder="1"/>
    <xf numFmtId="0" fontId="0" fillId="0" borderId="0" xfId="0" applyBorder="1"/>
    <xf numFmtId="0" fontId="0" fillId="0" borderId="14" xfId="0" applyBorder="1"/>
    <xf numFmtId="0" fontId="25" fillId="0" borderId="15" xfId="0" applyFont="1" applyBorder="1"/>
    <xf numFmtId="164" fontId="44" fillId="0" borderId="15" xfId="0" applyNumberFormat="1" applyFont="1" applyFill="1" applyBorder="1" applyAlignment="1">
      <alignment vertical="center" wrapText="1"/>
    </xf>
    <xf numFmtId="3" fontId="47" fillId="0" borderId="13" xfId="0" applyNumberFormat="1" applyFont="1" applyFill="1" applyBorder="1"/>
    <xf numFmtId="0" fontId="48" fillId="0" borderId="0" xfId="0" applyFont="1" applyFill="1" applyBorder="1" applyAlignment="1">
      <alignment horizontal="center" vertical="center" wrapText="1"/>
    </xf>
    <xf numFmtId="3" fontId="47" fillId="0" borderId="0" xfId="0" applyNumberFormat="1" applyFont="1" applyFill="1" applyBorder="1"/>
    <xf numFmtId="3" fontId="48" fillId="0" borderId="13" xfId="0" applyNumberFormat="1" applyFont="1" applyFill="1" applyBorder="1" applyAlignment="1">
      <alignment vertical="center" wrapText="1"/>
    </xf>
    <xf numFmtId="164" fontId="48" fillId="0" borderId="0" xfId="0" applyNumberFormat="1" applyFont="1" applyFill="1" applyBorder="1" applyAlignment="1">
      <alignment vertical="center" wrapText="1"/>
    </xf>
    <xf numFmtId="164" fontId="48" fillId="0" borderId="15" xfId="0" applyNumberFormat="1" applyFont="1" applyFill="1" applyBorder="1" applyAlignment="1">
      <alignment vertical="center" wrapText="1"/>
    </xf>
    <xf numFmtId="3" fontId="48" fillId="0" borderId="0" xfId="0" applyNumberFormat="1" applyFont="1" applyFill="1" applyBorder="1" applyAlignment="1">
      <alignment vertical="center" wrapText="1"/>
    </xf>
    <xf numFmtId="164" fontId="48" fillId="0" borderId="14" xfId="0" applyNumberFormat="1" applyFont="1" applyFill="1" applyBorder="1" applyAlignment="1">
      <alignment vertical="center" wrapText="1"/>
    </xf>
    <xf numFmtId="0" fontId="25" fillId="0" borderId="0" xfId="0" applyFont="1" applyFill="1" applyBorder="1"/>
    <xf numFmtId="0" fontId="48" fillId="0" borderId="15" xfId="0" applyFont="1" applyFill="1" applyBorder="1" applyAlignment="1">
      <alignment horizontal="center" vertical="center" wrapText="1"/>
    </xf>
    <xf numFmtId="0" fontId="48" fillId="0" borderId="14" xfId="0" applyFont="1" applyFill="1" applyBorder="1" applyAlignment="1">
      <alignment horizontal="center" vertical="center" wrapText="1"/>
    </xf>
    <xf numFmtId="3" fontId="49" fillId="0" borderId="13" xfId="0" applyNumberFormat="1" applyFont="1" applyFill="1" applyBorder="1" applyAlignment="1">
      <alignment vertical="center" wrapText="1"/>
    </xf>
    <xf numFmtId="164" fontId="49" fillId="0" borderId="0" xfId="0" applyNumberFormat="1" applyFont="1" applyFill="1" applyBorder="1" applyAlignment="1">
      <alignment vertical="center" wrapText="1"/>
    </xf>
    <xf numFmtId="164" fontId="49" fillId="0" borderId="15" xfId="0" applyNumberFormat="1" applyFont="1" applyFill="1" applyBorder="1" applyAlignment="1">
      <alignment vertical="center" wrapText="1"/>
    </xf>
    <xf numFmtId="164" fontId="50" fillId="0" borderId="0" xfId="0" applyNumberFormat="1" applyFont="1" applyFill="1" applyBorder="1" applyAlignment="1">
      <alignment vertical="center" wrapText="1"/>
    </xf>
    <xf numFmtId="164" fontId="50" fillId="0" borderId="15" xfId="0" applyNumberFormat="1" applyFont="1" applyFill="1" applyBorder="1" applyAlignment="1">
      <alignment vertical="center" wrapText="1"/>
    </xf>
    <xf numFmtId="3" fontId="36" fillId="0" borderId="0" xfId="0" applyNumberFormat="1" applyFont="1"/>
    <xf numFmtId="0" fontId="24" fillId="12" borderId="0" xfId="0" applyFont="1" applyFill="1" applyAlignment="1">
      <alignment horizontal="center" vertical="center" wrapText="1"/>
    </xf>
    <xf numFmtId="0" fontId="11" fillId="12" borderId="0" xfId="0" applyFont="1" applyFill="1" applyAlignment="1">
      <alignment horizontal="center" vertical="center" wrapText="1"/>
    </xf>
    <xf numFmtId="0" fontId="11" fillId="14" borderId="6" xfId="0" applyFont="1" applyFill="1" applyBorder="1" applyAlignment="1">
      <alignment horizontal="center" vertical="center" wrapText="1"/>
    </xf>
    <xf numFmtId="3" fontId="25" fillId="0" borderId="0" xfId="0" applyNumberFormat="1" applyFont="1"/>
    <xf numFmtId="0" fontId="11" fillId="14" borderId="6" xfId="0" applyFont="1" applyFill="1" applyBorder="1" applyAlignment="1">
      <alignment horizontal="center" vertical="center" wrapText="1"/>
    </xf>
    <xf numFmtId="0" fontId="24" fillId="12" borderId="0" xfId="0" applyFont="1" applyFill="1" applyAlignment="1">
      <alignment horizontal="center" vertical="center" wrapText="1"/>
    </xf>
    <xf numFmtId="0" fontId="11" fillId="12" borderId="0" xfId="0" applyFont="1" applyFill="1" applyAlignment="1">
      <alignment horizontal="center" vertical="center" wrapText="1"/>
    </xf>
    <xf numFmtId="0" fontId="11" fillId="14" borderId="6" xfId="0" applyFont="1" applyFill="1" applyBorder="1" applyAlignment="1">
      <alignment horizontal="center" vertical="center" wrapText="1"/>
    </xf>
    <xf numFmtId="0" fontId="24" fillId="12" borderId="0" xfId="0" applyFont="1" applyFill="1" applyAlignment="1">
      <alignment horizontal="center" vertical="center" wrapText="1"/>
    </xf>
    <xf numFmtId="0" fontId="11" fillId="12" borderId="0" xfId="0" applyFont="1" applyFill="1" applyAlignment="1">
      <alignment horizontal="center" vertical="center" wrapText="1"/>
    </xf>
    <xf numFmtId="3" fontId="17" fillId="0" borderId="0" xfId="0" applyNumberFormat="1" applyFont="1"/>
    <xf numFmtId="0" fontId="24" fillId="12" borderId="13" xfId="0" applyFont="1" applyFill="1" applyBorder="1" applyAlignment="1">
      <alignment horizontal="center" vertical="center" wrapText="1"/>
    </xf>
    <xf numFmtId="0" fontId="24" fillId="12" borderId="0" xfId="0" applyFont="1" applyFill="1" applyBorder="1" applyAlignment="1">
      <alignment horizontal="center" vertical="center" wrapText="1"/>
    </xf>
    <xf numFmtId="0" fontId="24" fillId="12" borderId="14" xfId="0" applyFont="1" applyFill="1" applyBorder="1" applyAlignment="1">
      <alignment horizontal="center" vertical="center" wrapText="1"/>
    </xf>
    <xf numFmtId="0" fontId="42" fillId="0" borderId="0" xfId="0" applyFont="1" applyBorder="1"/>
    <xf numFmtId="0" fontId="24" fillId="12" borderId="20" xfId="0" applyFont="1" applyFill="1" applyBorder="1" applyAlignment="1">
      <alignment horizontal="center" vertical="center" wrapText="1"/>
    </xf>
    <xf numFmtId="0" fontId="24" fillId="12" borderId="21" xfId="0" applyFont="1" applyFill="1" applyBorder="1" applyAlignment="1">
      <alignment horizontal="center" vertical="center" wrapText="1"/>
    </xf>
    <xf numFmtId="0" fontId="25" fillId="0" borderId="20" xfId="0" applyFont="1" applyBorder="1"/>
    <xf numFmtId="0" fontId="0" fillId="0" borderId="21" xfId="0" applyBorder="1"/>
    <xf numFmtId="3" fontId="47" fillId="0" borderId="20" xfId="0" applyNumberFormat="1" applyFont="1" applyFill="1" applyBorder="1"/>
    <xf numFmtId="0" fontId="48" fillId="0" borderId="21" xfId="0" applyFont="1" applyFill="1" applyBorder="1" applyAlignment="1">
      <alignment horizontal="center" vertical="center" wrapText="1"/>
    </xf>
    <xf numFmtId="3" fontId="48" fillId="0" borderId="20" xfId="0" applyNumberFormat="1" applyFont="1" applyFill="1" applyBorder="1" applyAlignment="1">
      <alignment vertical="center" wrapText="1"/>
    </xf>
    <xf numFmtId="164" fontId="48" fillId="0" borderId="21" xfId="0" applyNumberFormat="1" applyFont="1" applyFill="1" applyBorder="1" applyAlignment="1">
      <alignment vertical="center" wrapText="1"/>
    </xf>
    <xf numFmtId="3" fontId="50" fillId="0" borderId="20" xfId="0" applyNumberFormat="1" applyFont="1" applyFill="1" applyBorder="1" applyAlignment="1">
      <alignment vertical="center" wrapText="1"/>
    </xf>
    <xf numFmtId="3" fontId="44" fillId="0" borderId="20" xfId="0" applyNumberFormat="1" applyFont="1" applyFill="1" applyBorder="1" applyAlignment="1">
      <alignment vertical="center" wrapText="1"/>
    </xf>
    <xf numFmtId="164" fontId="44" fillId="0" borderId="21" xfId="0" applyNumberFormat="1" applyFont="1" applyFill="1" applyBorder="1" applyAlignment="1">
      <alignment vertical="center" wrapText="1"/>
    </xf>
    <xf numFmtId="0" fontId="25" fillId="0" borderId="22" xfId="0" applyFont="1" applyBorder="1"/>
    <xf numFmtId="0" fontId="25" fillId="0" borderId="17" xfId="0" applyFont="1" applyBorder="1"/>
    <xf numFmtId="0" fontId="0" fillId="0" borderId="17" xfId="0" applyBorder="1"/>
    <xf numFmtId="0" fontId="0" fillId="0" borderId="23" xfId="0" applyBorder="1"/>
    <xf numFmtId="0" fontId="24" fillId="12" borderId="18" xfId="0" applyFont="1" applyFill="1" applyBorder="1" applyAlignment="1">
      <alignment horizontal="center" vertical="top" wrapText="1"/>
    </xf>
    <xf numFmtId="0" fontId="24" fillId="12" borderId="16" xfId="0" applyFont="1" applyFill="1" applyBorder="1" applyAlignment="1">
      <alignment horizontal="center" vertical="top" wrapText="1"/>
    </xf>
    <xf numFmtId="0" fontId="24" fillId="12" borderId="19" xfId="0" applyFont="1" applyFill="1" applyBorder="1" applyAlignment="1">
      <alignment horizontal="center" vertical="top" wrapText="1"/>
    </xf>
    <xf numFmtId="0" fontId="42" fillId="0" borderId="20" xfId="0" applyFont="1" applyBorder="1"/>
    <xf numFmtId="0" fontId="42" fillId="0" borderId="21" xfId="0" applyFont="1" applyBorder="1"/>
    <xf numFmtId="0" fontId="0" fillId="0" borderId="20" xfId="0" applyBorder="1"/>
    <xf numFmtId="0" fontId="0" fillId="0" borderId="22" xfId="0" applyBorder="1"/>
    <xf numFmtId="0" fontId="52" fillId="0" borderId="0" xfId="3" applyFont="1" applyFill="1" applyBorder="1" applyAlignment="1">
      <alignment vertical="center" wrapText="1"/>
    </xf>
    <xf numFmtId="3" fontId="53" fillId="0" borderId="0" xfId="3" applyNumberFormat="1" applyFont="1" applyBorder="1" applyAlignment="1">
      <alignment vertical="center" wrapText="1"/>
    </xf>
    <xf numFmtId="167" fontId="53" fillId="0" borderId="0" xfId="4" applyNumberFormat="1" applyFont="1" applyBorder="1" applyAlignment="1">
      <alignment vertical="center"/>
    </xf>
    <xf numFmtId="168" fontId="25" fillId="0" borderId="0" xfId="0" applyNumberFormat="1" applyFont="1" applyBorder="1"/>
    <xf numFmtId="0" fontId="54" fillId="0" borderId="0" xfId="0" applyFont="1" applyBorder="1"/>
    <xf numFmtId="168" fontId="54" fillId="0" borderId="0" xfId="0" applyNumberFormat="1" applyFont="1" applyBorder="1"/>
    <xf numFmtId="0" fontId="11" fillId="14" borderId="31" xfId="0" applyFont="1" applyFill="1" applyBorder="1" applyAlignment="1">
      <alignment horizontal="center" vertical="center" wrapText="1"/>
    </xf>
    <xf numFmtId="0" fontId="11" fillId="14" borderId="32" xfId="0" applyFont="1" applyFill="1" applyBorder="1" applyAlignment="1">
      <alignment horizontal="center" vertical="center" wrapText="1"/>
    </xf>
    <xf numFmtId="3" fontId="13" fillId="0" borderId="33" xfId="0" applyNumberFormat="1" applyFont="1" applyBorder="1" applyAlignment="1">
      <alignment vertical="center" wrapText="1"/>
    </xf>
    <xf numFmtId="167" fontId="13" fillId="0" borderId="33" xfId="1" applyNumberFormat="1" applyFont="1" applyBorder="1" applyAlignment="1">
      <alignment vertical="center"/>
    </xf>
    <xf numFmtId="167" fontId="13" fillId="0" borderId="6" xfId="1" applyNumberFormat="1" applyFont="1" applyBorder="1" applyAlignment="1">
      <alignment vertical="center"/>
    </xf>
    <xf numFmtId="167" fontId="12" fillId="0" borderId="6" xfId="1" applyNumberFormat="1" applyFont="1" applyBorder="1" applyAlignment="1">
      <alignment vertical="center"/>
    </xf>
    <xf numFmtId="0" fontId="11" fillId="14" borderId="30" xfId="0" applyFont="1" applyFill="1" applyBorder="1" applyAlignment="1">
      <alignment horizontal="center" vertical="center" wrapText="1"/>
    </xf>
    <xf numFmtId="0" fontId="11" fillId="14" borderId="34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67" fontId="12" fillId="0" borderId="0" xfId="1" applyNumberFormat="1" applyFont="1" applyFill="1" applyBorder="1" applyAlignment="1">
      <alignment vertical="center"/>
    </xf>
    <xf numFmtId="0" fontId="11" fillId="12" borderId="0" xfId="0" applyFont="1" applyFill="1" applyAlignment="1">
      <alignment vertical="center" wrapText="1"/>
    </xf>
    <xf numFmtId="0" fontId="24" fillId="12" borderId="0" xfId="0" applyFont="1" applyFill="1" applyAlignment="1">
      <alignment wrapText="1"/>
    </xf>
    <xf numFmtId="167" fontId="25" fillId="0" borderId="0" xfId="0" applyNumberFormat="1" applyFont="1"/>
    <xf numFmtId="0" fontId="33" fillId="0" borderId="0" xfId="0" applyFont="1" applyAlignment="1">
      <alignment vertical="center" wrapText="1" readingOrder="1"/>
    </xf>
    <xf numFmtId="0" fontId="55" fillId="12" borderId="0" xfId="0" applyFont="1" applyFill="1"/>
    <xf numFmtId="164" fontId="36" fillId="0" borderId="0" xfId="0" applyNumberFormat="1" applyFont="1"/>
    <xf numFmtId="44" fontId="25" fillId="0" borderId="0" xfId="0" applyNumberFormat="1" applyFont="1"/>
    <xf numFmtId="0" fontId="52" fillId="0" borderId="20" xfId="3" applyFont="1" applyFill="1" applyBorder="1" applyAlignment="1">
      <alignment vertical="center" wrapText="1"/>
    </xf>
    <xf numFmtId="0" fontId="52" fillId="0" borderId="21" xfId="3" applyFont="1" applyFill="1" applyBorder="1" applyAlignment="1">
      <alignment vertical="center" wrapText="1"/>
    </xf>
    <xf numFmtId="3" fontId="53" fillId="0" borderId="20" xfId="3" applyNumberFormat="1" applyFont="1" applyBorder="1" applyAlignment="1">
      <alignment vertical="center" wrapText="1"/>
    </xf>
    <xf numFmtId="167" fontId="53" fillId="0" borderId="21" xfId="4" applyNumberFormat="1" applyFont="1" applyBorder="1" applyAlignment="1">
      <alignment vertical="center"/>
    </xf>
    <xf numFmtId="0" fontId="24" fillId="12" borderId="20" xfId="0" applyFont="1" applyFill="1" applyBorder="1" applyAlignment="1">
      <alignment horizontal="center" vertical="top" wrapText="1"/>
    </xf>
    <xf numFmtId="0" fontId="24" fillId="12" borderId="0" xfId="0" applyFont="1" applyFill="1" applyBorder="1" applyAlignment="1">
      <alignment horizontal="center" vertical="top" wrapText="1"/>
    </xf>
    <xf numFmtId="0" fontId="24" fillId="12" borderId="21" xfId="0" applyFont="1" applyFill="1" applyBorder="1" applyAlignment="1">
      <alignment horizontal="center" vertical="top" wrapText="1"/>
    </xf>
    <xf numFmtId="0" fontId="0" fillId="0" borderId="35" xfId="0" applyBorder="1"/>
    <xf numFmtId="0" fontId="52" fillId="0" borderId="35" xfId="3" applyFont="1" applyFill="1" applyBorder="1" applyAlignment="1">
      <alignment vertical="center" wrapText="1"/>
    </xf>
    <xf numFmtId="167" fontId="53" fillId="0" borderId="35" xfId="4" applyNumberFormat="1" applyFont="1" applyBorder="1" applyAlignment="1">
      <alignment vertical="center"/>
    </xf>
    <xf numFmtId="0" fontId="58" fillId="0" borderId="0" xfId="0" applyFont="1"/>
    <xf numFmtId="0" fontId="13" fillId="0" borderId="6" xfId="0" applyNumberFormat="1" applyFont="1" applyFill="1" applyBorder="1" applyAlignment="1">
      <alignment horizontal="left" vertical="center" indent="1"/>
    </xf>
    <xf numFmtId="0" fontId="22" fillId="12" borderId="0" xfId="0" applyFont="1" applyFill="1" applyAlignment="1">
      <alignment horizontal="center" vertical="center"/>
    </xf>
    <xf numFmtId="0" fontId="33" fillId="0" borderId="0" xfId="0" applyFont="1" applyAlignment="1">
      <alignment horizontal="center" vertical="center" wrapText="1" readingOrder="1"/>
    </xf>
    <xf numFmtId="0" fontId="33" fillId="0" borderId="0" xfId="0" applyFont="1" applyAlignment="1">
      <alignment horizontal="center" vertical="center" readingOrder="1"/>
    </xf>
    <xf numFmtId="0" fontId="11" fillId="12" borderId="6" xfId="0" applyFont="1" applyFill="1" applyBorder="1" applyAlignment="1">
      <alignment horizontal="center" vertical="center" wrapText="1"/>
    </xf>
    <xf numFmtId="0" fontId="11" fillId="14" borderId="6" xfId="0" applyFont="1" applyFill="1" applyBorder="1" applyAlignment="1">
      <alignment horizontal="center" vertical="center" wrapText="1"/>
    </xf>
    <xf numFmtId="0" fontId="11" fillId="14" borderId="7" xfId="0" applyFont="1" applyFill="1" applyBorder="1" applyAlignment="1">
      <alignment horizontal="center" vertical="center" wrapText="1"/>
    </xf>
    <xf numFmtId="0" fontId="11" fillId="14" borderId="8" xfId="0" applyFont="1" applyFill="1" applyBorder="1" applyAlignment="1">
      <alignment horizontal="center" vertical="center" wrapText="1"/>
    </xf>
    <xf numFmtId="0" fontId="11" fillId="14" borderId="9" xfId="0" applyFont="1" applyFill="1" applyBorder="1" applyAlignment="1">
      <alignment horizontal="center" vertical="center" wrapText="1"/>
    </xf>
    <xf numFmtId="0" fontId="24" fillId="12" borderId="0" xfId="0" applyFont="1" applyFill="1" applyAlignment="1">
      <alignment horizontal="center" wrapText="1"/>
    </xf>
    <xf numFmtId="0" fontId="24" fillId="12" borderId="0" xfId="0" applyFont="1" applyFill="1" applyAlignment="1">
      <alignment horizontal="center" vertical="center" wrapText="1"/>
    </xf>
    <xf numFmtId="0" fontId="11" fillId="12" borderId="0" xfId="0" applyFont="1" applyFill="1" applyAlignment="1">
      <alignment horizontal="center" vertical="center" wrapText="1"/>
    </xf>
    <xf numFmtId="0" fontId="11" fillId="12" borderId="0" xfId="0" applyFont="1" applyFill="1" applyBorder="1" applyAlignment="1">
      <alignment horizontal="center" vertical="center" wrapText="1"/>
    </xf>
    <xf numFmtId="0" fontId="45" fillId="12" borderId="18" xfId="0" applyFont="1" applyFill="1" applyBorder="1" applyAlignment="1">
      <alignment horizontal="center" vertical="center" wrapText="1"/>
    </xf>
    <xf numFmtId="0" fontId="45" fillId="12" borderId="16" xfId="0" applyFont="1" applyFill="1" applyBorder="1" applyAlignment="1">
      <alignment horizontal="center" vertical="center" wrapText="1"/>
    </xf>
    <xf numFmtId="0" fontId="45" fillId="12" borderId="19" xfId="0" applyFont="1" applyFill="1" applyBorder="1" applyAlignment="1">
      <alignment horizontal="center" vertical="center" wrapText="1"/>
    </xf>
    <xf numFmtId="0" fontId="45" fillId="12" borderId="13" xfId="0" applyFont="1" applyFill="1" applyBorder="1" applyAlignment="1">
      <alignment horizontal="center" vertical="top" wrapText="1"/>
    </xf>
    <xf numFmtId="0" fontId="45" fillId="12" borderId="0" xfId="0" applyFont="1" applyFill="1" applyBorder="1" applyAlignment="1">
      <alignment horizontal="center" vertical="top" wrapText="1"/>
    </xf>
    <xf numFmtId="0" fontId="45" fillId="12" borderId="15" xfId="0" applyFont="1" applyFill="1" applyBorder="1" applyAlignment="1">
      <alignment horizontal="center" vertical="top" wrapText="1"/>
    </xf>
    <xf numFmtId="0" fontId="45" fillId="12" borderId="36" xfId="0" applyFont="1" applyFill="1" applyBorder="1" applyAlignment="1">
      <alignment horizontal="center" vertical="top" wrapText="1"/>
    </xf>
    <xf numFmtId="0" fontId="45" fillId="12" borderId="21" xfId="0" applyFont="1" applyFill="1" applyBorder="1" applyAlignment="1">
      <alignment horizontal="center" vertical="top" wrapText="1"/>
    </xf>
    <xf numFmtId="0" fontId="24" fillId="12" borderId="24" xfId="0" applyFont="1" applyFill="1" applyBorder="1" applyAlignment="1">
      <alignment horizontal="center" vertical="center" wrapText="1"/>
    </xf>
    <xf numFmtId="0" fontId="24" fillId="12" borderId="25" xfId="0" applyFont="1" applyFill="1" applyBorder="1" applyAlignment="1">
      <alignment horizontal="center" vertical="center" wrapText="1"/>
    </xf>
    <xf numFmtId="0" fontId="24" fillId="12" borderId="26" xfId="0" applyFont="1" applyFill="1" applyBorder="1" applyAlignment="1">
      <alignment horizontal="center" vertical="center" wrapText="1"/>
    </xf>
    <xf numFmtId="0" fontId="24" fillId="12" borderId="10" xfId="0" applyFont="1" applyFill="1" applyBorder="1" applyAlignment="1">
      <alignment horizontal="center" vertical="center" wrapText="1"/>
    </xf>
    <xf numFmtId="0" fontId="24" fillId="12" borderId="11" xfId="0" applyFont="1" applyFill="1" applyBorder="1" applyAlignment="1">
      <alignment horizontal="center" vertical="center" wrapText="1"/>
    </xf>
    <xf numFmtId="0" fontId="24" fillId="12" borderId="12" xfId="0" applyFont="1" applyFill="1" applyBorder="1" applyAlignment="1">
      <alignment horizontal="center" vertical="center" wrapText="1"/>
    </xf>
    <xf numFmtId="0" fontId="45" fillId="12" borderId="14" xfId="0" applyFont="1" applyFill="1" applyBorder="1" applyAlignment="1">
      <alignment horizontal="center" vertical="top" wrapText="1"/>
    </xf>
    <xf numFmtId="0" fontId="45" fillId="12" borderId="20" xfId="0" applyFont="1" applyFill="1" applyBorder="1" applyAlignment="1">
      <alignment horizontal="center" vertical="top" wrapText="1"/>
    </xf>
    <xf numFmtId="0" fontId="11" fillId="12" borderId="10" xfId="0" applyFont="1" applyFill="1" applyBorder="1" applyAlignment="1">
      <alignment horizontal="center" vertical="center" wrapText="1"/>
    </xf>
    <xf numFmtId="0" fontId="11" fillId="12" borderId="11" xfId="0" applyFont="1" applyFill="1" applyBorder="1" applyAlignment="1">
      <alignment horizontal="center" vertical="center" wrapText="1"/>
    </xf>
    <xf numFmtId="0" fontId="11" fillId="12" borderId="12" xfId="0" applyFont="1" applyFill="1" applyBorder="1" applyAlignment="1">
      <alignment horizontal="center" vertical="center" wrapText="1"/>
    </xf>
    <xf numFmtId="0" fontId="11" fillId="12" borderId="18" xfId="0" applyFont="1" applyFill="1" applyBorder="1" applyAlignment="1">
      <alignment horizontal="center" vertical="center" wrapText="1"/>
    </xf>
    <xf numFmtId="0" fontId="11" fillId="12" borderId="16" xfId="0" applyFont="1" applyFill="1" applyBorder="1" applyAlignment="1">
      <alignment horizontal="center" vertical="center" wrapText="1"/>
    </xf>
    <xf numFmtId="0" fontId="11" fillId="12" borderId="19" xfId="0" applyFont="1" applyFill="1" applyBorder="1" applyAlignment="1">
      <alignment horizontal="center" vertical="center" wrapText="1"/>
    </xf>
    <xf numFmtId="0" fontId="24" fillId="12" borderId="0" xfId="0" applyFont="1" applyFill="1" applyBorder="1" applyAlignment="1">
      <alignment horizontal="center" vertical="center" wrapText="1"/>
    </xf>
    <xf numFmtId="0" fontId="24" fillId="12" borderId="0" xfId="0" quotePrefix="1" applyFont="1" applyFill="1" applyAlignment="1">
      <alignment horizontal="center" wrapText="1"/>
    </xf>
    <xf numFmtId="0" fontId="11" fillId="14" borderId="27" xfId="0" applyFont="1" applyFill="1" applyBorder="1" applyAlignment="1">
      <alignment horizontal="center" vertical="center" wrapText="1"/>
    </xf>
    <xf numFmtId="0" fontId="11" fillId="14" borderId="30" xfId="0" applyFont="1" applyFill="1" applyBorder="1" applyAlignment="1">
      <alignment horizontal="center" vertical="center" wrapText="1"/>
    </xf>
    <xf numFmtId="0" fontId="11" fillId="14" borderId="28" xfId="0" applyFont="1" applyFill="1" applyBorder="1" applyAlignment="1">
      <alignment horizontal="center" vertical="center" wrapText="1"/>
    </xf>
    <xf numFmtId="0" fontId="11" fillId="14" borderId="29" xfId="0" applyFont="1" applyFill="1" applyBorder="1" applyAlignment="1">
      <alignment horizontal="center" vertical="center" wrapText="1"/>
    </xf>
  </cellXfs>
  <cellStyles count="5">
    <cellStyle name="Moneda" xfId="1" builtinId="4"/>
    <cellStyle name="Moneda 2 2" xfId="4"/>
    <cellStyle name="Normal" xfId="0" builtinId="0"/>
    <cellStyle name="Normal 3" xfId="3"/>
    <cellStyle name="Porcentaje" xfId="2" builtinId="5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71E3E9"/>
      <color rgb="FFC6F4F6"/>
      <color rgb="FF31859C"/>
      <color rgb="FF6E6E7D"/>
      <color rgb="FF1FBFC7"/>
      <color rgb="FF4BACC6"/>
      <color rgb="FFDAEEF3"/>
      <color rgb="FFBDD7EE"/>
      <color rgb="FFB9F2F5"/>
      <color rgb="FF6E6E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1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3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5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7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8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9.xml"/></Relationships>
</file>

<file path=xl/charts/_rels/chart5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2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3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836865295493511E-3"/>
          <c:y val="1.6620988676641059E-2"/>
          <c:w val="0.97633144906088398"/>
          <c:h val="0.75072131191540181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71E3E9"/>
              </a:solidFill>
            </a:ln>
          </c:spPr>
          <c:marker>
            <c:symbol val="none"/>
          </c:marker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260-493E-AD04-3C0128B406E3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ln w="38100">
              <a:solidFill>
                <a:srgbClr val="929292"/>
              </a:solidFill>
              <a:prstDash val="dash"/>
            </a:ln>
          </c:spPr>
          <c:marker>
            <c:symbol val="none"/>
          </c:marker>
          <c:dPt>
            <c:idx val="1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260-493E-AD04-3C0128B406E3}"/>
              </c:ext>
            </c:extLst>
          </c:dPt>
          <c:dPt>
            <c:idx val="2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260-493E-AD04-3C0128B406E3}"/>
              </c:ext>
            </c:extLst>
          </c:dPt>
          <c:dPt>
            <c:idx val="3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5260-493E-AD04-3C0128B406E3}"/>
              </c:ext>
            </c:extLst>
          </c:dPt>
          <c:dPt>
            <c:idx val="4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5260-493E-AD04-3C0128B406E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5260-493E-AD04-3C0128B406E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260-493E-AD04-3C0128B406E3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5260-493E-AD04-3C0128B406E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9242322806240418E-2"/>
                  <c:y val="-4.90478711611255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5260-493E-AD04-3C0128B406E3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5260-493E-AD04-3C0128B406E3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9976936719156341E-2"/>
                  <c:y val="-8.2028213124423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5260-493E-AD04-3C0128B406E3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5260-493E-AD04-3C0128B406E3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374317664"/>
        <c:axId val="-374320384"/>
      </c:lineChart>
      <c:catAx>
        <c:axId val="-374317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374320384"/>
        <c:crosses val="autoZero"/>
        <c:auto val="1"/>
        <c:lblAlgn val="ctr"/>
        <c:lblOffset val="100"/>
        <c:noMultiLvlLbl val="0"/>
      </c:catAx>
      <c:valAx>
        <c:axId val="-374320384"/>
        <c:scaling>
          <c:orientation val="minMax"/>
          <c:min val="1900000"/>
        </c:scaling>
        <c:delete val="1"/>
        <c:axPos val="l"/>
        <c:numFmt formatCode="General" sourceLinked="1"/>
        <c:majorTickMark val="out"/>
        <c:minorTickMark val="none"/>
        <c:tickLblPos val="nextTo"/>
        <c:crossAx val="-3743176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961835505399236"/>
          <c:y val="0.8997693292954777"/>
          <c:w val="0.70852389734154531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638462051050108"/>
          <c:y val="6.1021899394400704E-2"/>
          <c:w val="0.63361537948949898"/>
          <c:h val="0.8066862236542431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'1.2_Prod'!$C$27</c:f>
              <c:strCache>
                <c:ptCount val="1"/>
                <c:pt idx="0">
                  <c:v>Situación real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dLbl>
              <c:idx val="2"/>
              <c:layout>
                <c:manualLayout>
                  <c:x val="7.2607259512583212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&quot;$&quot;\ #.0,;&quot;$&quot;\ #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'1.2_Prod'!$B$28:$B$30</c:f>
              <c:strCache>
                <c:ptCount val="3"/>
                <c:pt idx="0">
                  <c:v>Actividades de hospitales</c:v>
                </c:pt>
                <c:pt idx="1">
                  <c:v>Actividades de centros ambulatorios</c:v>
                </c:pt>
                <c:pt idx="2">
                  <c:v>Otras actividades </c:v>
                </c:pt>
              </c:strCache>
            </c:strRef>
          </c:cat>
          <c:val>
            <c:numRef>
              <c:f>'1.2_Prod'!$C$28:$C$30</c:f>
              <c:numCache>
                <c:formatCode>_ * #,##0_ ;_ * \-#,##0_ ;_ * "-"??_ ;_ @_ </c:formatCode>
                <c:ptCount val="3"/>
                <c:pt idx="0">
                  <c:v>-1073948</c:v>
                </c:pt>
                <c:pt idx="1">
                  <c:v>-936819</c:v>
                </c:pt>
                <c:pt idx="2">
                  <c:v>-388514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B76-4F25-BFE0-E424EC7AF865}"/>
            </c:ext>
          </c:extLst>
        </c:ser>
        <c:ser>
          <c:idx val="1"/>
          <c:order val="1"/>
          <c:tx>
            <c:strRef>
              <c:f>'1.2_Prod'!$D$27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pattFill prst="ltUpDiag">
              <a:fgClr>
                <a:schemeClr val="bg1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rgbClr val="787894"/>
              </a:solidFill>
            </a:ln>
          </c:spPr>
          <c:invertIfNegative val="0"/>
          <c:dLbls>
            <c:dLbl>
              <c:idx val="2"/>
              <c:layout>
                <c:manualLayout>
                  <c:x val="6.6284872176180926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'1.2_Prod'!$B$28:$B$30</c:f>
              <c:strCache>
                <c:ptCount val="3"/>
                <c:pt idx="0">
                  <c:v>Actividades de hospitales</c:v>
                </c:pt>
                <c:pt idx="1">
                  <c:v>Actividades de centros ambulatorios</c:v>
                </c:pt>
                <c:pt idx="2">
                  <c:v>Otras actividades </c:v>
                </c:pt>
              </c:strCache>
            </c:strRef>
          </c:cat>
          <c:val>
            <c:numRef>
              <c:f>'1.2_Prod'!$D$28:$D$30</c:f>
              <c:numCache>
                <c:formatCode>_ * #,##0_ ;_ * \-#,##0_ ;_ * "-"??_ ;_ @_ </c:formatCode>
                <c:ptCount val="3"/>
                <c:pt idx="0">
                  <c:v>1095485.5232872011</c:v>
                </c:pt>
                <c:pt idx="1">
                  <c:v>1039748.2373990326</c:v>
                </c:pt>
                <c:pt idx="2">
                  <c:v>369259.51055556425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B76-4F25-BFE0-E424EC7AF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-429832768"/>
        <c:axId val="-429832224"/>
      </c:barChart>
      <c:catAx>
        <c:axId val="-42983276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crossAx val="-429832224"/>
        <c:crosses val="autoZero"/>
        <c:auto val="1"/>
        <c:lblAlgn val="ctr"/>
        <c:lblOffset val="100"/>
        <c:noMultiLvlLbl val="0"/>
      </c:catAx>
      <c:valAx>
        <c:axId val="-429832224"/>
        <c:scaling>
          <c:orientation val="minMax"/>
        </c:scaling>
        <c:delete val="1"/>
        <c:axPos val="t"/>
        <c:numFmt formatCode="_ * #,##0_ ;_ * \-#,##0_ ;_ * &quot;-&quot;??_ ;_ @_ " sourceLinked="1"/>
        <c:majorTickMark val="out"/>
        <c:minorTickMark val="none"/>
        <c:tickLblPos val="nextTo"/>
        <c:crossAx val="-429832768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44067186809724085"/>
          <c:y val="0.85621853172154805"/>
          <c:w val="0.51730144550843005"/>
          <c:h val="0.1400628794284103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solidFill>
            <a:srgbClr val="787894"/>
          </a:solidFill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9138819362694605"/>
          <c:y val="4.1333827532879189E-2"/>
          <c:w val="0.57248959857962467"/>
          <c:h val="0.7443159577017860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'1.2_Prod'!$G$38</c:f>
              <c:strCache>
                <c:ptCount val="1"/>
                <c:pt idx="0">
                  <c:v>Situación real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dLbl>
              <c:idx val="0"/>
              <c:layout>
                <c:manualLayout>
                  <c:x val="1.3223898686187695E-2"/>
                  <c:y val="1.197884931362139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&quot;$&quot;\ #.0,;&quot;$&quot;\ #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'1.2_Prod'!$F$39:$F$41</c:f>
              <c:strCache>
                <c:ptCount val="3"/>
                <c:pt idx="0">
                  <c:v>Regulación</c:v>
                </c:pt>
                <c:pt idx="1">
                  <c:v>Actividades de hospitales</c:v>
                </c:pt>
                <c:pt idx="2">
                  <c:v>Actividades de centros ambulatorios</c:v>
                </c:pt>
              </c:strCache>
            </c:strRef>
          </c:cat>
          <c:val>
            <c:numRef>
              <c:f>'1.2_Prod'!$G$39:$G$41</c:f>
              <c:numCache>
                <c:formatCode>#,##0</c:formatCode>
                <c:ptCount val="3"/>
                <c:pt idx="0">
                  <c:v>-670044</c:v>
                </c:pt>
                <c:pt idx="1">
                  <c:v>-2435840</c:v>
                </c:pt>
                <c:pt idx="2">
                  <c:v>-1351920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353-4555-AD20-72056E89EAFB}"/>
            </c:ext>
          </c:extLst>
        </c:ser>
        <c:ser>
          <c:idx val="1"/>
          <c:order val="1"/>
          <c:tx>
            <c:strRef>
              <c:f>'1.2_Prod'!$H$38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pattFill prst="ltUpDiag">
              <a:fgClr>
                <a:schemeClr val="bg1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rgbClr val="787894"/>
              </a:solidFill>
            </a:ln>
          </c:spPr>
          <c:invertIfNegative val="0"/>
          <c:dLbls>
            <c:dLbl>
              <c:idx val="0"/>
              <c:layout>
                <c:manualLayout>
                  <c:x val="-1.0239351084135528E-3"/>
                  <c:y val="1.796827397043205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'1.2_Prod'!$F$39:$F$41</c:f>
              <c:strCache>
                <c:ptCount val="3"/>
                <c:pt idx="0">
                  <c:v>Regulación</c:v>
                </c:pt>
                <c:pt idx="1">
                  <c:v>Actividades de hospitales</c:v>
                </c:pt>
                <c:pt idx="2">
                  <c:v>Actividades de centros ambulatorios</c:v>
                </c:pt>
              </c:strCache>
            </c:strRef>
          </c:cat>
          <c:val>
            <c:numRef>
              <c:f>'1.2_Prod'!$H$39:$H$41</c:f>
              <c:numCache>
                <c:formatCode>_ * #,##0_ ;_ * \-#,##0_ ;_ * "-"??_ ;_ @_ </c:formatCode>
                <c:ptCount val="3"/>
                <c:pt idx="0">
                  <c:v>277335.28590451635</c:v>
                </c:pt>
                <c:pt idx="1">
                  <c:v>2680774.3118142816</c:v>
                </c:pt>
                <c:pt idx="2">
                  <c:v>1314314.968726563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353-4555-AD20-72056E89E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-1251353856"/>
        <c:axId val="-1251353312"/>
      </c:barChart>
      <c:catAx>
        <c:axId val="-1251353856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crossAx val="-1251353312"/>
        <c:crosses val="autoZero"/>
        <c:auto val="1"/>
        <c:lblAlgn val="ctr"/>
        <c:lblOffset val="100"/>
        <c:noMultiLvlLbl val="0"/>
      </c:catAx>
      <c:valAx>
        <c:axId val="-1251353312"/>
        <c:scaling>
          <c:orientation val="minMax"/>
        </c:scaling>
        <c:delete val="1"/>
        <c:axPos val="t"/>
        <c:numFmt formatCode="#,##0" sourceLinked="1"/>
        <c:majorTickMark val="out"/>
        <c:minorTickMark val="none"/>
        <c:tickLblPos val="nextTo"/>
        <c:crossAx val="-1251353856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40957441388653865"/>
          <c:y val="0.79366387411589534"/>
          <c:w val="0.5739559224373324"/>
          <c:h val="0.1156972940358851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solidFill>
            <a:srgbClr val="787894"/>
          </a:solidFill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638462051050108"/>
          <c:y val="6.1021899394400704E-2"/>
          <c:w val="0.63361537948949898"/>
          <c:h val="0.8089490660118785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'1.2_Prod'!$C$38</c:f>
              <c:strCache>
                <c:ptCount val="1"/>
                <c:pt idx="0">
                  <c:v>Situación real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numFmt formatCode="&quot;$&quot;\ #.0,;&quot;$&quot;\ #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'1.2_Prod'!$B$39:$B$41</c:f>
              <c:strCache>
                <c:ptCount val="3"/>
                <c:pt idx="0">
                  <c:v>Actividades de hospitales</c:v>
                </c:pt>
                <c:pt idx="1">
                  <c:v>Actividades de centros ambulatorios</c:v>
                </c:pt>
                <c:pt idx="2">
                  <c:v>Otras actividades </c:v>
                </c:pt>
              </c:strCache>
            </c:strRef>
          </c:cat>
          <c:val>
            <c:numRef>
              <c:f>'1.2_Prod'!$C$39:$C$41</c:f>
              <c:numCache>
                <c:formatCode>_ * #,##0_ ;_ * \-#,##0_ ;_ * "-"??_ ;_ @_ </c:formatCode>
                <c:ptCount val="3"/>
                <c:pt idx="0">
                  <c:v>-1139817</c:v>
                </c:pt>
                <c:pt idx="1">
                  <c:v>-1041973</c:v>
                </c:pt>
                <c:pt idx="2">
                  <c:v>-480659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1DB-418D-8E1F-00BA908022C7}"/>
            </c:ext>
          </c:extLst>
        </c:ser>
        <c:ser>
          <c:idx val="1"/>
          <c:order val="1"/>
          <c:tx>
            <c:strRef>
              <c:f>'1.2_Prod'!$D$38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pattFill prst="ltUpDiag">
              <a:fgClr>
                <a:schemeClr val="bg1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rgbClr val="787894"/>
              </a:solidFill>
            </a:ln>
          </c:spPr>
          <c:invertIfNegative val="0"/>
          <c:dLbls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'1.2_Prod'!$B$39:$B$41</c:f>
              <c:strCache>
                <c:ptCount val="3"/>
                <c:pt idx="0">
                  <c:v>Actividades de hospitales</c:v>
                </c:pt>
                <c:pt idx="1">
                  <c:v>Actividades de centros ambulatorios</c:v>
                </c:pt>
                <c:pt idx="2">
                  <c:v>Otras actividades </c:v>
                </c:pt>
              </c:strCache>
            </c:strRef>
          </c:cat>
          <c:val>
            <c:numRef>
              <c:f>'1.2_Prod'!$D$39:$D$41</c:f>
              <c:numCache>
                <c:formatCode>_ * #,##0_ ;_ * \-#,##0_ ;_ * "-"??_ ;_ @_ </c:formatCode>
                <c:ptCount val="3"/>
                <c:pt idx="0">
                  <c:v>1128342.8515180573</c:v>
                </c:pt>
                <c:pt idx="1">
                  <c:v>1072645.4042966233</c:v>
                </c:pt>
                <c:pt idx="2">
                  <c:v>404921.8862609354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1DB-418D-8E1F-00BA908022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-1251356032"/>
        <c:axId val="-1251355488"/>
      </c:barChart>
      <c:catAx>
        <c:axId val="-125135603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crossAx val="-1251355488"/>
        <c:crosses val="autoZero"/>
        <c:auto val="1"/>
        <c:lblAlgn val="ctr"/>
        <c:lblOffset val="100"/>
        <c:noMultiLvlLbl val="0"/>
      </c:catAx>
      <c:valAx>
        <c:axId val="-1251355488"/>
        <c:scaling>
          <c:orientation val="minMax"/>
        </c:scaling>
        <c:delete val="1"/>
        <c:axPos val="t"/>
        <c:numFmt formatCode="_ * #,##0_ ;_ * \-#,##0_ ;_ * &quot;-&quot;??_ ;_ @_ " sourceLinked="1"/>
        <c:majorTickMark val="out"/>
        <c:minorTickMark val="none"/>
        <c:tickLblPos val="nextTo"/>
        <c:crossAx val="-1251356032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46489217836257307"/>
          <c:y val="0.82465042118244003"/>
          <c:w val="0.50957785087719298"/>
          <c:h val="0.1695947384316471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solidFill>
            <a:srgbClr val="787894"/>
          </a:solidFill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341624967790643"/>
          <c:y val="0.1516163663785414"/>
          <c:w val="0.6472031958606359"/>
          <c:h val="0.781658368875987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'1.2_Prod'!$C$51</c:f>
              <c:strCache>
                <c:ptCount val="1"/>
                <c:pt idx="0">
                  <c:v>Producción privada</c:v>
                </c:pt>
              </c:strCache>
            </c:strRef>
          </c:tx>
          <c:spPr>
            <a:solidFill>
              <a:srgbClr val="9AD1DE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'1.2_Prod'!$D$50:$E$50</c:f>
              <c:strCache>
                <c:ptCount val="2"/>
                <c:pt idx="0">
                  <c:v>Año 2020</c:v>
                </c:pt>
                <c:pt idx="1">
                  <c:v>Año 2021</c:v>
                </c:pt>
              </c:strCache>
            </c:strRef>
          </c:cat>
          <c:val>
            <c:numRef>
              <c:f>'1.2_Prod'!$D$51:$E$51</c:f>
              <c:numCache>
                <c:formatCode>_ "$"* #,##0.0_ ;_ "$"* \-#,##0.0_ ;_ "$"* "-"??_ ;_ @_ </c:formatCode>
                <c:ptCount val="2"/>
                <c:pt idx="0">
                  <c:v>-105.21227124179789</c:v>
                </c:pt>
                <c:pt idx="1">
                  <c:v>56.538857924384004</c:v>
                </c:pt>
              </c:numCache>
            </c:numRef>
          </c:val>
        </c:ser>
        <c:ser>
          <c:idx val="1"/>
          <c:order val="1"/>
          <c:tx>
            <c:strRef>
              <c:f>'1.2_Prod'!$C$52</c:f>
              <c:strCache>
                <c:ptCount val="1"/>
                <c:pt idx="0">
                  <c:v>Producción pública</c:v>
                </c:pt>
              </c:strCache>
            </c:strRef>
          </c:tx>
          <c:spPr>
            <a:solidFill>
              <a:srgbClr val="31859C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rgbClr val="6E6E7C"/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'1.2_Prod'!$D$50:$E$50</c:f>
              <c:strCache>
                <c:ptCount val="2"/>
                <c:pt idx="0">
                  <c:v>Año 2020</c:v>
                </c:pt>
                <c:pt idx="1">
                  <c:v>Año 2021</c:v>
                </c:pt>
              </c:strCache>
            </c:strRef>
          </c:cat>
          <c:val>
            <c:numRef>
              <c:f>'1.2_Prod'!$D$52:$E$52</c:f>
              <c:numCache>
                <c:formatCode>_ "$"* #,##0.0_ ;_ "$"* \-#,##0.0_ ;_ "$"* "-"??_ ;_ @_ </c:formatCode>
                <c:ptCount val="2"/>
                <c:pt idx="0">
                  <c:v>-187.91104102765453</c:v>
                </c:pt>
                <c:pt idx="1">
                  <c:v>185.37943355463898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20198368"/>
        <c:axId val="-1090182368"/>
      </c:barChart>
      <c:catAx>
        <c:axId val="-1420198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-1090182368"/>
        <c:crosses val="autoZero"/>
        <c:auto val="0"/>
        <c:lblAlgn val="ctr"/>
        <c:lblOffset val="100"/>
        <c:noMultiLvlLbl val="0"/>
      </c:catAx>
      <c:valAx>
        <c:axId val="-1090182368"/>
        <c:scaling>
          <c:orientation val="minMax"/>
        </c:scaling>
        <c:delete val="1"/>
        <c:axPos val="r"/>
        <c:numFmt formatCode="_ &quot;$&quot;* #,##0.0_ ;_ &quot;$&quot;* \-#,##0.0_ ;_ &quot;$&quot;* &quot;-&quot;??_ ;_ @_ " sourceLinked="1"/>
        <c:majorTickMark val="none"/>
        <c:minorTickMark val="none"/>
        <c:tickLblPos val="nextTo"/>
        <c:crossAx val="-1420198368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5522340630531345E-2"/>
          <c:y val="0.27869097200676013"/>
          <c:w val="0.15596051554678386"/>
          <c:h val="0.204850535560640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1050496458361752E-2"/>
          <c:y val="0.1516163663785414"/>
          <c:w val="0.88977732056936831"/>
          <c:h val="0.635897381086727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'1.2_Prod'!$B$63</c:f>
              <c:strCache>
                <c:ptCount val="1"/>
                <c:pt idx="0">
                  <c:v>Producción privada</c:v>
                </c:pt>
              </c:strCache>
            </c:strRef>
          </c:tx>
          <c:spPr>
            <a:solidFill>
              <a:srgbClr val="9AD1DE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'1.2_Prod'!$C$62:$D$62</c:f>
              <c:strCache>
                <c:ptCount val="2"/>
                <c:pt idx="0">
                  <c:v>Año 2020</c:v>
                </c:pt>
                <c:pt idx="1">
                  <c:v>Año 2021</c:v>
                </c:pt>
              </c:strCache>
            </c:strRef>
          </c:cat>
          <c:val>
            <c:numRef>
              <c:f>'1.2_Prod'!$C$63:$D$63</c:f>
              <c:numCache>
                <c:formatCode>_ "$"* #,##0.0_ ;_ "$"* \-#,##0.0_ ;_ "$"* "-"??_ ;_ @_ </c:formatCode>
                <c:ptCount val="2"/>
                <c:pt idx="0">
                  <c:v>-21.537523287201068</c:v>
                </c:pt>
                <c:pt idx="1">
                  <c:v>11.474148481942713</c:v>
                </c:pt>
              </c:numCache>
            </c:numRef>
          </c:val>
        </c:ser>
        <c:ser>
          <c:idx val="1"/>
          <c:order val="1"/>
          <c:tx>
            <c:strRef>
              <c:f>'1.2_Prod'!$B$64</c:f>
              <c:strCache>
                <c:ptCount val="1"/>
                <c:pt idx="0">
                  <c:v>Producción pública</c:v>
                </c:pt>
              </c:strCache>
            </c:strRef>
          </c:tx>
          <c:spPr>
            <a:solidFill>
              <a:srgbClr val="31859C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rgbClr val="6E6E7C"/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'1.2_Prod'!$C$62:$D$62</c:f>
              <c:strCache>
                <c:ptCount val="2"/>
                <c:pt idx="0">
                  <c:v>Año 2020</c:v>
                </c:pt>
                <c:pt idx="1">
                  <c:v>Año 2021</c:v>
                </c:pt>
              </c:strCache>
            </c:strRef>
          </c:cat>
          <c:val>
            <c:numRef>
              <c:f>'1.2_Prod'!$C$64:$D$64</c:f>
              <c:numCache>
                <c:formatCode>_ "$"* #,##0.0_ ;_ "$"* \-#,##0.0_ ;_ "$"* "-"??_ ;_ @_ </c:formatCode>
                <c:ptCount val="2"/>
                <c:pt idx="0">
                  <c:v>-250.54409036908345</c:v>
                </c:pt>
                <c:pt idx="1">
                  <c:v>-244.93431181428161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090186176"/>
        <c:axId val="-1090180192"/>
      </c:barChart>
      <c:catAx>
        <c:axId val="-1090186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-1090180192"/>
        <c:crosses val="autoZero"/>
        <c:auto val="0"/>
        <c:lblAlgn val="ctr"/>
        <c:lblOffset val="100"/>
        <c:noMultiLvlLbl val="0"/>
      </c:catAx>
      <c:valAx>
        <c:axId val="-1090180192"/>
        <c:scaling>
          <c:orientation val="minMax"/>
        </c:scaling>
        <c:delete val="1"/>
        <c:axPos val="r"/>
        <c:numFmt formatCode="_ &quot;$&quot;* #,##0.0_ ;_ &quot;$&quot;* \-#,##0.0_ ;_ &quot;$&quot;* &quot;-&quot;??_ ;_ @_ " sourceLinked="1"/>
        <c:majorTickMark val="none"/>
        <c:minorTickMark val="none"/>
        <c:tickLblPos val="nextTo"/>
        <c:crossAx val="-1090186176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514534009376995"/>
          <c:y val="0.84643613074996105"/>
          <c:w val="0.38087407711306881"/>
          <c:h val="0.13925430052573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1295303002127653E-2"/>
          <c:y val="0.1516163663785414"/>
          <c:w val="0.92265169147989323"/>
          <c:h val="0.599894391686320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'1.2_Prod'!$F$63</c:f>
              <c:strCache>
                <c:ptCount val="1"/>
                <c:pt idx="0">
                  <c:v>Producción privada</c:v>
                </c:pt>
              </c:strCache>
            </c:strRef>
          </c:tx>
          <c:spPr>
            <a:solidFill>
              <a:srgbClr val="9AD1DE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'1.2_Prod'!$G$62:$H$62</c:f>
              <c:strCache>
                <c:ptCount val="2"/>
                <c:pt idx="0">
                  <c:v>Año 2020</c:v>
                </c:pt>
                <c:pt idx="1">
                  <c:v>Año 2021</c:v>
                </c:pt>
              </c:strCache>
            </c:strRef>
          </c:cat>
          <c:val>
            <c:numRef>
              <c:f>'1.2_Prod'!$G$63:$H$63</c:f>
              <c:numCache>
                <c:formatCode>_ "$"* #,##0.0_ ;_ "$"* \-#,##0.0_ ;_ "$"* "-"??_ ;_ @_ </c:formatCode>
                <c:ptCount val="2"/>
                <c:pt idx="0">
                  <c:v>-102.92923739903257</c:v>
                </c:pt>
                <c:pt idx="1">
                  <c:v>-30.672404296623309</c:v>
                </c:pt>
              </c:numCache>
            </c:numRef>
          </c:val>
        </c:ser>
        <c:ser>
          <c:idx val="1"/>
          <c:order val="1"/>
          <c:tx>
            <c:strRef>
              <c:f>'1.2_Prod'!$F$64</c:f>
              <c:strCache>
                <c:ptCount val="1"/>
                <c:pt idx="0">
                  <c:v>Producción pública</c:v>
                </c:pt>
              </c:strCache>
            </c:strRef>
          </c:tx>
          <c:spPr>
            <a:solidFill>
              <a:srgbClr val="31859C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rgbClr val="6E6E7C"/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'1.2_Prod'!$G$62:$H$62</c:f>
              <c:strCache>
                <c:ptCount val="2"/>
                <c:pt idx="0">
                  <c:v>Año 2020</c:v>
                </c:pt>
                <c:pt idx="1">
                  <c:v>Año 2021</c:v>
                </c:pt>
              </c:strCache>
            </c:strRef>
          </c:cat>
          <c:val>
            <c:numRef>
              <c:f>'1.2_Prod'!$G$64:$H$64</c:f>
              <c:numCache>
                <c:formatCode>_ "$"* #,##0.0_ ;_ "$"* \-#,##0.0_ ;_ "$"* "-"??_ ;_ @_ </c:formatCode>
                <c:ptCount val="2"/>
                <c:pt idx="0">
                  <c:v>36.912411116550679</c:v>
                </c:pt>
                <c:pt idx="1">
                  <c:v>37.605031273436964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090179648"/>
        <c:axId val="-1090179104"/>
      </c:barChart>
      <c:catAx>
        <c:axId val="-109017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-1090179104"/>
        <c:crosses val="autoZero"/>
        <c:auto val="0"/>
        <c:lblAlgn val="ctr"/>
        <c:lblOffset val="100"/>
        <c:noMultiLvlLbl val="0"/>
      </c:catAx>
      <c:valAx>
        <c:axId val="-1090179104"/>
        <c:scaling>
          <c:orientation val="minMax"/>
        </c:scaling>
        <c:delete val="1"/>
        <c:axPos val="r"/>
        <c:numFmt formatCode="_ &quot;$&quot;* #,##0.0_ ;_ &quot;$&quot;* \-#,##0.0_ ;_ &quot;$&quot;* &quot;-&quot;??_ ;_ @_ " sourceLinked="1"/>
        <c:majorTickMark val="none"/>
        <c:minorTickMark val="none"/>
        <c:tickLblPos val="nextTo"/>
        <c:crossAx val="-1090179648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679031698052499"/>
          <c:y val="0.8453286399652894"/>
          <c:w val="0.30695590836918574"/>
          <c:h val="0.152234534822495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281155342931961"/>
          <c:y val="4.1333827532879189E-2"/>
          <c:w val="0.6032064617365569"/>
          <c:h val="0.8203828524421052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'1.3_Con_int'!$G$27</c:f>
              <c:strCache>
                <c:ptCount val="1"/>
                <c:pt idx="0">
                  <c:v>Situación real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dLbl>
              <c:idx val="0"/>
              <c:layout>
                <c:manualLayout>
                  <c:x val="1.3307092442219635E-2"/>
                  <c:y val="6.486482069218425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4062166688459311E-2"/>
                  <c:y val="-6.48648538216890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&quot;$&quot;\ #.0,;&quot;$&quot;\ #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'1.3_Con_int'!$F$28:$F$30</c:f>
              <c:strCache>
                <c:ptCount val="3"/>
                <c:pt idx="0">
                  <c:v>Regulación</c:v>
                </c:pt>
                <c:pt idx="1">
                  <c:v>Actividades de hospitales</c:v>
                </c:pt>
                <c:pt idx="2">
                  <c:v>Actividades de centros ambulatorios</c:v>
                </c:pt>
              </c:strCache>
            </c:strRef>
          </c:cat>
          <c:val>
            <c:numRef>
              <c:f>'1.3_Con_int'!$G$28:$G$30</c:f>
              <c:numCache>
                <c:formatCode>#,##0</c:formatCode>
                <c:ptCount val="3"/>
                <c:pt idx="0">
                  <c:v>-66596</c:v>
                </c:pt>
                <c:pt idx="1">
                  <c:v>-746281</c:v>
                </c:pt>
                <c:pt idx="2">
                  <c:v>-238456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C1A-4DCE-A3C8-9D64F369D1D5}"/>
            </c:ext>
          </c:extLst>
        </c:ser>
        <c:ser>
          <c:idx val="1"/>
          <c:order val="1"/>
          <c:tx>
            <c:strRef>
              <c:f>'1.3_Con_int'!$H$27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pattFill prst="ltUpDiag">
              <a:fgClr>
                <a:schemeClr val="bg1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rgbClr val="787894"/>
              </a:solidFill>
            </a:ln>
          </c:spPr>
          <c:invertIfNegative val="0"/>
          <c:dLbls>
            <c:dLbl>
              <c:idx val="0"/>
              <c:layout>
                <c:manualLayout>
                  <c:x val="1.755620365690904E-2"/>
                  <c:y val="1.297296413843685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8953963930656105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'1.3_Con_int'!$F$28:$F$30</c:f>
              <c:strCache>
                <c:ptCount val="3"/>
                <c:pt idx="0">
                  <c:v>Regulación</c:v>
                </c:pt>
                <c:pt idx="1">
                  <c:v>Actividades de hospitales</c:v>
                </c:pt>
                <c:pt idx="2">
                  <c:v>Actividades de centros ambulatorios</c:v>
                </c:pt>
              </c:strCache>
            </c:strRef>
          </c:cat>
          <c:val>
            <c:numRef>
              <c:f>'1.3_Con_int'!$H$28:$H$30</c:f>
              <c:numCache>
                <c:formatCode>_ * #,##0_ ;_ * \-#,##0_ ;_ * "-"??_ ;_ @_ </c:formatCode>
                <c:ptCount val="3"/>
                <c:pt idx="0">
                  <c:v>55937.86333582177</c:v>
                </c:pt>
                <c:pt idx="1">
                  <c:v>928644.34696776455</c:v>
                </c:pt>
                <c:pt idx="2">
                  <c:v>276914.10330423608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C1A-4DCE-A3C8-9D64F369D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-1090185632"/>
        <c:axId val="-1090185088"/>
      </c:barChart>
      <c:catAx>
        <c:axId val="-109018563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crossAx val="-1090185088"/>
        <c:crosses val="autoZero"/>
        <c:auto val="1"/>
        <c:lblAlgn val="ctr"/>
        <c:lblOffset val="100"/>
        <c:noMultiLvlLbl val="0"/>
      </c:catAx>
      <c:valAx>
        <c:axId val="-1090185088"/>
        <c:scaling>
          <c:orientation val="minMax"/>
        </c:scaling>
        <c:delete val="1"/>
        <c:axPos val="t"/>
        <c:numFmt formatCode="#,##0" sourceLinked="1"/>
        <c:majorTickMark val="out"/>
        <c:minorTickMark val="none"/>
        <c:tickLblPos val="nextTo"/>
        <c:crossAx val="-1090185632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36498819650916375"/>
          <c:y val="0.87567808032720496"/>
          <c:w val="0.57265270931078194"/>
          <c:h val="0.11783230962685871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solidFill>
            <a:srgbClr val="787894"/>
          </a:solidFill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638462051050108"/>
          <c:y val="6.1021899394400704E-2"/>
          <c:w val="0.63361537948949898"/>
          <c:h val="0.8066862236542431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'1.3_Con_int'!$C$27</c:f>
              <c:strCache>
                <c:ptCount val="1"/>
                <c:pt idx="0">
                  <c:v>Situación real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dLbl>
              <c:idx val="2"/>
              <c:layout>
                <c:manualLayout>
                  <c:x val="7.2607259512583212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&quot;$&quot;\ #.0,;&quot;$&quot;\ #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'1.3_Con_int'!$B$28:$B$30</c:f>
              <c:strCache>
                <c:ptCount val="3"/>
                <c:pt idx="0">
                  <c:v>Actividades de hospitales</c:v>
                </c:pt>
                <c:pt idx="1">
                  <c:v>Actividades de centros ambulatorios</c:v>
                </c:pt>
                <c:pt idx="2">
                  <c:v>Otras actividades </c:v>
                </c:pt>
              </c:strCache>
            </c:strRef>
          </c:cat>
          <c:val>
            <c:numRef>
              <c:f>'1.3_Con_int'!$C$28:$C$30</c:f>
              <c:numCache>
                <c:formatCode>_ * #,##0_ ;_ * \-#,##0_ ;_ * "-"??_ ;_ @_ </c:formatCode>
                <c:ptCount val="3"/>
                <c:pt idx="0">
                  <c:v>-521724</c:v>
                </c:pt>
                <c:pt idx="1">
                  <c:v>-391316</c:v>
                </c:pt>
                <c:pt idx="2">
                  <c:v>-185629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B76-4F25-BFE0-E424EC7AF865}"/>
            </c:ext>
          </c:extLst>
        </c:ser>
        <c:ser>
          <c:idx val="1"/>
          <c:order val="1"/>
          <c:tx>
            <c:strRef>
              <c:f>'1.3_Con_int'!$D$27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pattFill prst="ltUpDiag">
              <a:fgClr>
                <a:schemeClr val="bg1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rgbClr val="787894"/>
              </a:solidFill>
            </a:ln>
          </c:spPr>
          <c:invertIfNegative val="0"/>
          <c:dLbls>
            <c:dLbl>
              <c:idx val="2"/>
              <c:layout>
                <c:manualLayout>
                  <c:x val="6.6284872176180926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'1.3_Con_int'!$B$28:$B$30</c:f>
              <c:strCache>
                <c:ptCount val="3"/>
                <c:pt idx="0">
                  <c:v>Actividades de hospitales</c:v>
                </c:pt>
                <c:pt idx="1">
                  <c:v>Actividades de centros ambulatorios</c:v>
                </c:pt>
                <c:pt idx="2">
                  <c:v>Otras actividades </c:v>
                </c:pt>
              </c:strCache>
            </c:strRef>
          </c:cat>
          <c:val>
            <c:numRef>
              <c:f>'1.3_Con_int'!$D$28:$D$30</c:f>
              <c:numCache>
                <c:formatCode>_ * #,##0_ ;_ * \-#,##0_ ;_ * "-"??_ ;_ @_ </c:formatCode>
                <c:ptCount val="3"/>
                <c:pt idx="0">
                  <c:v>522562.81636376801</c:v>
                </c:pt>
                <c:pt idx="1">
                  <c:v>408616.95137240866</c:v>
                </c:pt>
                <c:pt idx="2">
                  <c:v>169084.39476609722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B76-4F25-BFE0-E424EC7AF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-1090184000"/>
        <c:axId val="-1090184544"/>
      </c:barChart>
      <c:catAx>
        <c:axId val="-109018400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crossAx val="-1090184544"/>
        <c:crosses val="autoZero"/>
        <c:auto val="1"/>
        <c:lblAlgn val="ctr"/>
        <c:lblOffset val="100"/>
        <c:noMultiLvlLbl val="0"/>
      </c:catAx>
      <c:valAx>
        <c:axId val="-1090184544"/>
        <c:scaling>
          <c:orientation val="minMax"/>
        </c:scaling>
        <c:delete val="1"/>
        <c:axPos val="t"/>
        <c:numFmt formatCode="_ * #,##0_ ;_ * \-#,##0_ ;_ * &quot;-&quot;??_ ;_ @_ " sourceLinked="1"/>
        <c:majorTickMark val="out"/>
        <c:minorTickMark val="none"/>
        <c:tickLblPos val="nextTo"/>
        <c:crossAx val="-1090184000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44067186809724085"/>
          <c:y val="0.85621853172154805"/>
          <c:w val="0.51730144550843005"/>
          <c:h val="0.1400628794284103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solidFill>
            <a:srgbClr val="787894"/>
          </a:solidFill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9138819362694605"/>
          <c:y val="4.1333827532879189E-2"/>
          <c:w val="0.57248959857962467"/>
          <c:h val="0.7443159577017860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'1.3_Con_int'!$G$38</c:f>
              <c:strCache>
                <c:ptCount val="1"/>
                <c:pt idx="0">
                  <c:v>Situación real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dLbl>
              <c:idx val="0"/>
              <c:layout>
                <c:manualLayout>
                  <c:x val="1.3223898686187695E-2"/>
                  <c:y val="1.197884931362139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7893756033704822E-2"/>
                  <c:y val="1.17525885770391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&quot;$&quot;\ #.0,;&quot;$&quot;\ #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'1.3_Con_int'!$F$39:$F$41</c:f>
              <c:strCache>
                <c:ptCount val="3"/>
                <c:pt idx="0">
                  <c:v>Regulación</c:v>
                </c:pt>
                <c:pt idx="1">
                  <c:v>Actividades de hospitales</c:v>
                </c:pt>
                <c:pt idx="2">
                  <c:v>Actividades de centros ambulatorios</c:v>
                </c:pt>
              </c:strCache>
            </c:strRef>
          </c:cat>
          <c:val>
            <c:numRef>
              <c:f>'1.3_Con_int'!$G$39:$G$41</c:f>
              <c:numCache>
                <c:formatCode>#,##0</c:formatCode>
                <c:ptCount val="3"/>
                <c:pt idx="0">
                  <c:v>-385769</c:v>
                </c:pt>
                <c:pt idx="1">
                  <c:v>-719287</c:v>
                </c:pt>
                <c:pt idx="2">
                  <c:v>-223116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353-4555-AD20-72056E89EAFB}"/>
            </c:ext>
          </c:extLst>
        </c:ser>
        <c:ser>
          <c:idx val="1"/>
          <c:order val="1"/>
          <c:tx>
            <c:strRef>
              <c:f>'1.3_Con_int'!$H$38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pattFill prst="ltUpDiag">
              <a:fgClr>
                <a:schemeClr val="bg1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rgbClr val="787894"/>
              </a:solidFill>
            </a:ln>
          </c:spPr>
          <c:invertIfNegative val="0"/>
          <c:dLbls>
            <c:dLbl>
              <c:idx val="0"/>
              <c:layout>
                <c:manualLayout>
                  <c:x val="-1.0239351084135528E-3"/>
                  <c:y val="1.796827397043205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4783051548935743E-2"/>
                  <c:y val="1.17525885770391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'1.3_Con_int'!$F$39:$F$41</c:f>
              <c:strCache>
                <c:ptCount val="3"/>
                <c:pt idx="0">
                  <c:v>Regulación</c:v>
                </c:pt>
                <c:pt idx="1">
                  <c:v>Actividades de hospitales</c:v>
                </c:pt>
                <c:pt idx="2">
                  <c:v>Actividades de centros ambulatorios</c:v>
                </c:pt>
              </c:strCache>
            </c:strRef>
          </c:cat>
          <c:val>
            <c:numRef>
              <c:f>'1.3_Con_int'!$H$39:$H$41</c:f>
              <c:numCache>
                <c:formatCode>_ * #,##0_ ;_ * \-#,##0_ ;_ * "-"??_ ;_ @_ </c:formatCode>
                <c:ptCount val="3"/>
                <c:pt idx="0">
                  <c:v>50656.379384443469</c:v>
                </c:pt>
                <c:pt idx="1">
                  <c:v>921700.99948183692</c:v>
                </c:pt>
                <c:pt idx="2">
                  <c:v>271458.83626318816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353-4555-AD20-72056E89E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-1090183456"/>
        <c:axId val="-1090182912"/>
      </c:barChart>
      <c:catAx>
        <c:axId val="-1090183456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crossAx val="-1090182912"/>
        <c:crosses val="autoZero"/>
        <c:auto val="1"/>
        <c:lblAlgn val="ctr"/>
        <c:lblOffset val="100"/>
        <c:noMultiLvlLbl val="0"/>
      </c:catAx>
      <c:valAx>
        <c:axId val="-1090182912"/>
        <c:scaling>
          <c:orientation val="minMax"/>
        </c:scaling>
        <c:delete val="1"/>
        <c:axPos val="t"/>
        <c:numFmt formatCode="#,##0" sourceLinked="1"/>
        <c:majorTickMark val="out"/>
        <c:minorTickMark val="none"/>
        <c:tickLblPos val="nextTo"/>
        <c:crossAx val="-1090183456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40957441388653865"/>
          <c:y val="0.79366387411589534"/>
          <c:w val="0.5739559224373324"/>
          <c:h val="0.1156972940358851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solidFill>
            <a:srgbClr val="787894"/>
          </a:solidFill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638462051050108"/>
          <c:y val="6.1021899394400704E-2"/>
          <c:w val="0.63361537948949898"/>
          <c:h val="0.8089490660118785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'1.3_Con_int'!$C$38</c:f>
              <c:strCache>
                <c:ptCount val="1"/>
                <c:pt idx="0">
                  <c:v>Situación real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numFmt formatCode="&quot;$&quot;\ #.0,;&quot;$&quot;\ #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'1.3_Con_int'!$B$39:$B$41</c:f>
              <c:strCache>
                <c:ptCount val="3"/>
                <c:pt idx="0">
                  <c:v>Actividades de hospitales</c:v>
                </c:pt>
                <c:pt idx="1">
                  <c:v>Actividades de centros ambulatorios</c:v>
                </c:pt>
                <c:pt idx="2">
                  <c:v>Otras actividades </c:v>
                </c:pt>
              </c:strCache>
            </c:strRef>
          </c:cat>
          <c:val>
            <c:numRef>
              <c:f>'1.3_Con_int'!$C$39:$C$41</c:f>
              <c:numCache>
                <c:formatCode>_ * #,##0_ ;_ * \-#,##0_ ;_ * "-"??_ ;_ @_ </c:formatCode>
                <c:ptCount val="3"/>
                <c:pt idx="0">
                  <c:v>-558155</c:v>
                </c:pt>
                <c:pt idx="1">
                  <c:v>-428936</c:v>
                </c:pt>
                <c:pt idx="2">
                  <c:v>-225924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1DB-418D-8E1F-00BA908022C7}"/>
            </c:ext>
          </c:extLst>
        </c:ser>
        <c:ser>
          <c:idx val="1"/>
          <c:order val="1"/>
          <c:tx>
            <c:strRef>
              <c:f>'1.3_Con_int'!$D$38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pattFill prst="ltUpDiag">
              <a:fgClr>
                <a:schemeClr val="bg1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rgbClr val="787894"/>
              </a:solidFill>
            </a:ln>
          </c:spPr>
          <c:invertIfNegative val="0"/>
          <c:dLbls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'1.3_Con_int'!$B$39:$B$41</c:f>
              <c:strCache>
                <c:ptCount val="3"/>
                <c:pt idx="0">
                  <c:v>Actividades de hospitales</c:v>
                </c:pt>
                <c:pt idx="1">
                  <c:v>Actividades de centros ambulatorios</c:v>
                </c:pt>
                <c:pt idx="2">
                  <c:v>Otras actividades </c:v>
                </c:pt>
              </c:strCache>
            </c:strRef>
          </c:cat>
          <c:val>
            <c:numRef>
              <c:f>'1.3_Con_int'!$D$39:$D$41</c:f>
              <c:numCache>
                <c:formatCode>_ * #,##0_ ;_ * \-#,##0_ ;_ * "-"??_ ;_ @_ </c:formatCode>
                <c:ptCount val="3"/>
                <c:pt idx="0">
                  <c:v>547276.65677158337</c:v>
                </c:pt>
                <c:pt idx="1">
                  <c:v>421545.40805352735</c:v>
                </c:pt>
                <c:pt idx="2">
                  <c:v>181852.21675953898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1DB-418D-8E1F-00BA908022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-1090181824"/>
        <c:axId val="-1090181280"/>
      </c:barChart>
      <c:catAx>
        <c:axId val="-109018182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crossAx val="-1090181280"/>
        <c:crosses val="autoZero"/>
        <c:auto val="1"/>
        <c:lblAlgn val="ctr"/>
        <c:lblOffset val="100"/>
        <c:noMultiLvlLbl val="0"/>
      </c:catAx>
      <c:valAx>
        <c:axId val="-1090181280"/>
        <c:scaling>
          <c:orientation val="minMax"/>
        </c:scaling>
        <c:delete val="1"/>
        <c:axPos val="t"/>
        <c:numFmt formatCode="_ * #,##0_ ;_ * \-#,##0_ ;_ * &quot;-&quot;??_ ;_ @_ " sourceLinked="1"/>
        <c:majorTickMark val="out"/>
        <c:minorTickMark val="none"/>
        <c:tickLblPos val="nextTo"/>
        <c:crossAx val="-1090181824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46489217836257307"/>
          <c:y val="0.82465042118244003"/>
          <c:w val="0.50957785087719298"/>
          <c:h val="0.1695947384316471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solidFill>
            <a:srgbClr val="787894"/>
          </a:solidFill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747342544722473E-2"/>
          <c:y val="1.6621114048546715E-2"/>
          <c:w val="0.96834045734760954"/>
          <c:h val="0.75072131191540181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71E3E9"/>
              </a:solidFill>
            </a:ln>
          </c:spPr>
          <c:marker>
            <c:symbol val="none"/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8B6C-43D3-AEDF-3965D3E8D3C1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3.8087453663667663E-2"/>
                  <c:y val="4.56506415426180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B6C-43D3-AEDF-3965D3E8D3C1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B6C-43D3-AEDF-3965D3E8D3C1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ln w="38100">
              <a:solidFill>
                <a:srgbClr val="929292"/>
              </a:solidFill>
              <a:prstDash val="dash"/>
            </a:ln>
          </c:spPr>
          <c:marker>
            <c:symbol val="none"/>
          </c:marker>
          <c:dPt>
            <c:idx val="1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8B6C-43D3-AEDF-3965D3E8D3C1}"/>
              </c:ext>
            </c:extLst>
          </c:dPt>
          <c:dPt>
            <c:idx val="2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8B6C-43D3-AEDF-3965D3E8D3C1}"/>
              </c:ext>
            </c:extLst>
          </c:dPt>
          <c:dPt>
            <c:idx val="3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8B6C-43D3-AEDF-3965D3E8D3C1}"/>
              </c:ext>
            </c:extLst>
          </c:dPt>
          <c:dPt>
            <c:idx val="4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8B6C-43D3-AEDF-3965D3E8D3C1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8B6C-43D3-AEDF-3965D3E8D3C1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8B6C-43D3-AEDF-3965D3E8D3C1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8B6C-43D3-AEDF-3965D3E8D3C1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8B6C-43D3-AEDF-3965D3E8D3C1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374319840"/>
        <c:axId val="-374319296"/>
      </c:lineChart>
      <c:catAx>
        <c:axId val="-374319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374319296"/>
        <c:crosses val="autoZero"/>
        <c:auto val="1"/>
        <c:lblAlgn val="ctr"/>
        <c:lblOffset val="100"/>
        <c:noMultiLvlLbl val="0"/>
      </c:catAx>
      <c:valAx>
        <c:axId val="-374319296"/>
        <c:scaling>
          <c:orientation val="minMax"/>
          <c:min val="3900000"/>
        </c:scaling>
        <c:delete val="1"/>
        <c:axPos val="l"/>
        <c:numFmt formatCode="General" sourceLinked="1"/>
        <c:majorTickMark val="out"/>
        <c:minorTickMark val="none"/>
        <c:tickLblPos val="nextTo"/>
        <c:crossAx val="-3743198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961835505399236"/>
          <c:y val="0.8997693292954777"/>
          <c:w val="0.69150722175483692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341624967790643"/>
          <c:y val="0.1516163663785414"/>
          <c:w val="0.55887231090123768"/>
          <c:h val="0.781658368875987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'1.3_Con_int'!$C$50</c:f>
              <c:strCache>
                <c:ptCount val="1"/>
                <c:pt idx="0">
                  <c:v>Consumo intermdio privado</c:v>
                </c:pt>
              </c:strCache>
            </c:strRef>
          </c:tx>
          <c:spPr>
            <a:solidFill>
              <a:srgbClr val="9AD1DE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'1.3_Con_int'!$D$49:$E$49</c:f>
              <c:strCache>
                <c:ptCount val="2"/>
                <c:pt idx="0">
                  <c:v>Año 2020</c:v>
                </c:pt>
                <c:pt idx="1">
                  <c:v>Año 2021</c:v>
                </c:pt>
              </c:strCache>
            </c:strRef>
          </c:cat>
          <c:val>
            <c:numRef>
              <c:f>'1.3_Con_int'!$D$50:$E$50</c:f>
              <c:numCache>
                <c:formatCode>_ "$"* #,##0.0_ ;_ "$"* \-#,##0.0_ ;_ "$"* "-"??_ ;_ @_ </c:formatCode>
                <c:ptCount val="2"/>
                <c:pt idx="0">
                  <c:v>-1.595162502273888</c:v>
                </c:pt>
                <c:pt idx="1">
                  <c:v>62.340718415350302</c:v>
                </c:pt>
              </c:numCache>
            </c:numRef>
          </c:val>
        </c:ser>
        <c:ser>
          <c:idx val="1"/>
          <c:order val="1"/>
          <c:tx>
            <c:strRef>
              <c:f>'1.3_Con_int'!$C$51</c:f>
              <c:strCache>
                <c:ptCount val="1"/>
                <c:pt idx="0">
                  <c:v>Consumo intermdio público</c:v>
                </c:pt>
              </c:strCache>
            </c:strRef>
          </c:tx>
          <c:spPr>
            <a:solidFill>
              <a:srgbClr val="31859C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rgbClr val="6E6E7C"/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'1.3_Con_int'!$D$49:$E$49</c:f>
              <c:strCache>
                <c:ptCount val="2"/>
                <c:pt idx="0">
                  <c:v>Año 2020</c:v>
                </c:pt>
                <c:pt idx="1">
                  <c:v>Año 2021</c:v>
                </c:pt>
              </c:strCache>
            </c:strRef>
          </c:cat>
          <c:val>
            <c:numRef>
              <c:f>'1.3_Con_int'!$D$51:$E$51</c:f>
              <c:numCache>
                <c:formatCode>_ "$"* #,##0.0_ ;_ "$"* \-#,##0.0_ ;_ "$"* "-"??_ ;_ @_ </c:formatCode>
                <c:ptCount val="2"/>
                <c:pt idx="0">
                  <c:v>-210.1633136078224</c:v>
                </c:pt>
                <c:pt idx="1">
                  <c:v>84.355784870531465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090180736"/>
        <c:axId val="-1091516144"/>
      </c:barChart>
      <c:catAx>
        <c:axId val="-10901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-1091516144"/>
        <c:crosses val="autoZero"/>
        <c:auto val="0"/>
        <c:lblAlgn val="ctr"/>
        <c:lblOffset val="100"/>
        <c:noMultiLvlLbl val="0"/>
      </c:catAx>
      <c:valAx>
        <c:axId val="-1091516144"/>
        <c:scaling>
          <c:orientation val="minMax"/>
        </c:scaling>
        <c:delete val="1"/>
        <c:axPos val="r"/>
        <c:numFmt formatCode="_ &quot;$&quot;* #,##0.0_ ;_ &quot;$&quot;* \-#,##0.0_ ;_ &quot;$&quot;* &quot;-&quot;??_ ;_ @_ " sourceLinked="1"/>
        <c:majorTickMark val="none"/>
        <c:minorTickMark val="none"/>
        <c:tickLblPos val="nextTo"/>
        <c:crossAx val="-1090180736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1631574651263694"/>
          <c:y val="4.9631383487666846E-2"/>
          <c:w val="0.17683809069040504"/>
          <c:h val="0.180051246290320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281155342931961"/>
          <c:y val="4.1333827532879189E-2"/>
          <c:w val="0.6032064617365569"/>
          <c:h val="0.8203828524421052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'1.4_Val_agre'!$G$27</c:f>
              <c:strCache>
                <c:ptCount val="1"/>
                <c:pt idx="0">
                  <c:v>Situación real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dLbl>
              <c:idx val="0"/>
              <c:layout>
                <c:manualLayout>
                  <c:x val="1.3307092442219635E-2"/>
                  <c:y val="6.486482069218425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&quot;$&quot;\ #.0,;&quot;$&quot;\ #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'1.4_Val_agre'!$F$28:$F$30</c:f>
              <c:strCache>
                <c:ptCount val="3"/>
                <c:pt idx="0">
                  <c:v>Regulación</c:v>
                </c:pt>
                <c:pt idx="1">
                  <c:v>Actividades de hospitales</c:v>
                </c:pt>
                <c:pt idx="2">
                  <c:v>Actividades de centros ambulatorios</c:v>
                </c:pt>
              </c:strCache>
            </c:strRef>
          </c:cat>
          <c:val>
            <c:numRef>
              <c:f>'1.4_Val_agre'!$G$28:$G$30</c:f>
              <c:numCache>
                <c:formatCode>#,##0</c:formatCode>
                <c:ptCount val="3"/>
                <c:pt idx="0">
                  <c:v>-247013</c:v>
                </c:pt>
                <c:pt idx="1">
                  <c:v>-1704144</c:v>
                </c:pt>
                <c:pt idx="2">
                  <c:v>-1139184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C1A-4DCE-A3C8-9D64F369D1D5}"/>
            </c:ext>
          </c:extLst>
        </c:ser>
        <c:ser>
          <c:idx val="1"/>
          <c:order val="1"/>
          <c:tx>
            <c:strRef>
              <c:f>'1.4_Val_agre'!$H$27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pattFill prst="ltUpDiag">
              <a:fgClr>
                <a:schemeClr val="bg1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rgbClr val="787894"/>
              </a:solidFill>
            </a:ln>
          </c:spPr>
          <c:invertIfNegative val="0"/>
          <c:dLbls>
            <c:dLbl>
              <c:idx val="0"/>
              <c:layout>
                <c:manualLayout>
                  <c:x val="1.755620365690904E-2"/>
                  <c:y val="1.297296413843685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'1.4_Val_agre'!$F$28:$F$30</c:f>
              <c:strCache>
                <c:ptCount val="3"/>
                <c:pt idx="0">
                  <c:v>Regulación</c:v>
                </c:pt>
                <c:pt idx="1">
                  <c:v>Actividades de hospitales</c:v>
                </c:pt>
                <c:pt idx="2">
                  <c:v>Actividades de centros ambulatorios</c:v>
                </c:pt>
              </c:strCache>
            </c:strRef>
          </c:cat>
          <c:val>
            <c:numRef>
              <c:f>'1.4_Val_agre'!$H$28:$H$30</c:f>
              <c:numCache>
                <c:formatCode>_ * #,##0_ ;_ * \-#,##0_ ;_ * "-"??_ ;_ @_ </c:formatCode>
                <c:ptCount val="3"/>
                <c:pt idx="0">
                  <c:v>231950.49843929999</c:v>
                </c:pt>
                <c:pt idx="1">
                  <c:v>1772324.7434013188</c:v>
                </c:pt>
                <c:pt idx="2">
                  <c:v>1063813.4855792131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C1A-4DCE-A3C8-9D64F369D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-1091511792"/>
        <c:axId val="-1091514512"/>
      </c:barChart>
      <c:catAx>
        <c:axId val="-109151179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crossAx val="-1091514512"/>
        <c:crosses val="autoZero"/>
        <c:auto val="1"/>
        <c:lblAlgn val="ctr"/>
        <c:lblOffset val="100"/>
        <c:noMultiLvlLbl val="0"/>
      </c:catAx>
      <c:valAx>
        <c:axId val="-1091514512"/>
        <c:scaling>
          <c:orientation val="minMax"/>
        </c:scaling>
        <c:delete val="1"/>
        <c:axPos val="t"/>
        <c:numFmt formatCode="#,##0" sourceLinked="1"/>
        <c:majorTickMark val="out"/>
        <c:minorTickMark val="none"/>
        <c:tickLblPos val="nextTo"/>
        <c:crossAx val="-1091511792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42503769460847529"/>
          <c:y val="0.88216448053178331"/>
          <c:w val="0.57265270931078194"/>
          <c:h val="0.11783230962685871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solidFill>
            <a:srgbClr val="787894"/>
          </a:solidFill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638462051050108"/>
          <c:y val="6.1021899394400704E-2"/>
          <c:w val="0.63361537948949898"/>
          <c:h val="0.8066862236542431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'1.4_Val_agre'!$C$27</c:f>
              <c:strCache>
                <c:ptCount val="1"/>
                <c:pt idx="0">
                  <c:v>Situación real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dLbl>
              <c:idx val="2"/>
              <c:layout>
                <c:manualLayout>
                  <c:x val="7.2607259512583212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&quot;$&quot;\ #.0,;&quot;$&quot;\ #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'1.4_Val_agre'!$B$28:$B$30</c:f>
              <c:strCache>
                <c:ptCount val="3"/>
                <c:pt idx="0">
                  <c:v>Actividades de hospitales</c:v>
                </c:pt>
                <c:pt idx="1">
                  <c:v>Actividades de centros ambulatorios</c:v>
                </c:pt>
                <c:pt idx="2">
                  <c:v>Otras actividades </c:v>
                </c:pt>
              </c:strCache>
            </c:strRef>
          </c:cat>
          <c:val>
            <c:numRef>
              <c:f>'1.4_Val_agre'!$C$28:$C$30</c:f>
              <c:numCache>
                <c:formatCode>_ * #,##0_ ;_ * \-#,##0_ ;_ * "-"??_ ;_ @_ </c:formatCode>
                <c:ptCount val="3"/>
                <c:pt idx="0">
                  <c:v>-552224</c:v>
                </c:pt>
                <c:pt idx="1">
                  <c:v>-545503</c:v>
                </c:pt>
                <c:pt idx="2">
                  <c:v>-202885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B76-4F25-BFE0-E424EC7AF865}"/>
            </c:ext>
          </c:extLst>
        </c:ser>
        <c:ser>
          <c:idx val="1"/>
          <c:order val="1"/>
          <c:tx>
            <c:strRef>
              <c:f>'1.4_Val_agre'!$D$27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pattFill prst="ltUpDiag">
              <a:fgClr>
                <a:schemeClr val="bg1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rgbClr val="787894"/>
              </a:solidFill>
            </a:ln>
          </c:spPr>
          <c:invertIfNegative val="0"/>
          <c:dLbls>
            <c:dLbl>
              <c:idx val="2"/>
              <c:layout>
                <c:manualLayout>
                  <c:x val="6.6284872176180926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'1.4_Val_agre'!$B$28:$B$30</c:f>
              <c:strCache>
                <c:ptCount val="3"/>
                <c:pt idx="0">
                  <c:v>Actividades de hospitales</c:v>
                </c:pt>
                <c:pt idx="1">
                  <c:v>Actividades de centros ambulatorios</c:v>
                </c:pt>
                <c:pt idx="2">
                  <c:v>Otras actividades </c:v>
                </c:pt>
              </c:strCache>
            </c:strRef>
          </c:cat>
          <c:val>
            <c:numRef>
              <c:f>'1.4_Val_agre'!$D$28:$D$30</c:f>
              <c:numCache>
                <c:formatCode>_ * #,##0_ ;_ * \-#,##0_ ;_ * "-"??_ ;_ @_ </c:formatCode>
                <c:ptCount val="3"/>
                <c:pt idx="0">
                  <c:v>572922.70692343311</c:v>
                </c:pt>
                <c:pt idx="1">
                  <c:v>631131.28602662391</c:v>
                </c:pt>
                <c:pt idx="2">
                  <c:v>200175.11578946703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B76-4F25-BFE0-E424EC7AF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-1091511248"/>
        <c:axId val="-1091512336"/>
      </c:barChart>
      <c:catAx>
        <c:axId val="-109151124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crossAx val="-1091512336"/>
        <c:crosses val="autoZero"/>
        <c:auto val="1"/>
        <c:lblAlgn val="ctr"/>
        <c:lblOffset val="100"/>
        <c:noMultiLvlLbl val="0"/>
      </c:catAx>
      <c:valAx>
        <c:axId val="-1091512336"/>
        <c:scaling>
          <c:orientation val="minMax"/>
        </c:scaling>
        <c:delete val="1"/>
        <c:axPos val="t"/>
        <c:numFmt formatCode="_ * #,##0_ ;_ * \-#,##0_ ;_ * &quot;-&quot;??_ ;_ @_ " sourceLinked="1"/>
        <c:majorTickMark val="out"/>
        <c:minorTickMark val="none"/>
        <c:tickLblPos val="nextTo"/>
        <c:crossAx val="-1091511248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44067186809724085"/>
          <c:y val="0.85621853172154805"/>
          <c:w val="0.51730144550843005"/>
          <c:h val="0.1400628794284103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solidFill>
            <a:srgbClr val="787894"/>
          </a:solidFill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9138819362694605"/>
          <c:y val="4.1333827532879189E-2"/>
          <c:w val="0.57248959857962467"/>
          <c:h val="0.7443159577017860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'1.4_Val_agre'!$G$38</c:f>
              <c:strCache>
                <c:ptCount val="1"/>
                <c:pt idx="0">
                  <c:v>Situación real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dLbl>
              <c:idx val="0"/>
              <c:layout>
                <c:manualLayout>
                  <c:x val="1.3223898686187695E-2"/>
                  <c:y val="1.197884931362139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&quot;$&quot;\ #.0,;&quot;$&quot;\ #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'1.4_Val_agre'!$F$39:$F$41</c:f>
              <c:strCache>
                <c:ptCount val="3"/>
                <c:pt idx="0">
                  <c:v>Regulación</c:v>
                </c:pt>
                <c:pt idx="1">
                  <c:v>Actividades de hospitales</c:v>
                </c:pt>
                <c:pt idx="2">
                  <c:v>Actividades de centros ambulatorios</c:v>
                </c:pt>
              </c:strCache>
            </c:strRef>
          </c:cat>
          <c:val>
            <c:numRef>
              <c:f>'1.4_Val_agre'!$G$39:$G$41</c:f>
              <c:numCache>
                <c:formatCode>#,##0</c:formatCode>
                <c:ptCount val="3"/>
                <c:pt idx="0">
                  <c:v>-284275</c:v>
                </c:pt>
                <c:pt idx="1">
                  <c:v>-1716553</c:v>
                </c:pt>
                <c:pt idx="2">
                  <c:v>-1128804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353-4555-AD20-72056E89EAFB}"/>
            </c:ext>
          </c:extLst>
        </c:ser>
        <c:ser>
          <c:idx val="1"/>
          <c:order val="1"/>
          <c:tx>
            <c:strRef>
              <c:f>'1.4_Val_agre'!$H$38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pattFill prst="ltUpDiag">
              <a:fgClr>
                <a:schemeClr val="bg1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rgbClr val="787894"/>
              </a:solidFill>
            </a:ln>
          </c:spPr>
          <c:invertIfNegative val="0"/>
          <c:dLbls>
            <c:dLbl>
              <c:idx val="0"/>
              <c:layout>
                <c:manualLayout>
                  <c:x val="-1.0239351084135528E-3"/>
                  <c:y val="1.796827397043205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'1.4_Val_agre'!$F$39:$F$41</c:f>
              <c:strCache>
                <c:ptCount val="3"/>
                <c:pt idx="0">
                  <c:v>Regulación</c:v>
                </c:pt>
                <c:pt idx="1">
                  <c:v>Actividades de hospitales</c:v>
                </c:pt>
                <c:pt idx="2">
                  <c:v>Actividades de centros ambulatorios</c:v>
                </c:pt>
              </c:strCache>
            </c:strRef>
          </c:cat>
          <c:val>
            <c:numRef>
              <c:f>'1.4_Val_agre'!$H$39:$H$41</c:f>
              <c:numCache>
                <c:formatCode>_ * #,##0_ ;_ * \-#,##0_ ;_ * "-"??_ ;_ @_ </c:formatCode>
                <c:ptCount val="3"/>
                <c:pt idx="0">
                  <c:v>226678.90652007289</c:v>
                </c:pt>
                <c:pt idx="1">
                  <c:v>1759073.3123324448</c:v>
                </c:pt>
                <c:pt idx="2">
                  <c:v>1042856.1324633749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353-4555-AD20-72056E89E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-1091517232"/>
        <c:axId val="-1091513968"/>
      </c:barChart>
      <c:catAx>
        <c:axId val="-109151723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crossAx val="-1091513968"/>
        <c:crosses val="autoZero"/>
        <c:auto val="1"/>
        <c:lblAlgn val="ctr"/>
        <c:lblOffset val="100"/>
        <c:noMultiLvlLbl val="0"/>
      </c:catAx>
      <c:valAx>
        <c:axId val="-1091513968"/>
        <c:scaling>
          <c:orientation val="minMax"/>
        </c:scaling>
        <c:delete val="1"/>
        <c:axPos val="t"/>
        <c:numFmt formatCode="#,##0" sourceLinked="1"/>
        <c:majorTickMark val="out"/>
        <c:minorTickMark val="none"/>
        <c:tickLblPos val="nextTo"/>
        <c:crossAx val="-1091517232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40957441388653865"/>
          <c:y val="0.79366387411589534"/>
          <c:w val="0.5739559224373324"/>
          <c:h val="0.1156972940358851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solidFill>
            <a:srgbClr val="787894"/>
          </a:solidFill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638462051050108"/>
          <c:y val="6.1021899394400704E-2"/>
          <c:w val="0.63361537948949898"/>
          <c:h val="0.8089490660118785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'1.4_Val_agre'!$C$38</c:f>
              <c:strCache>
                <c:ptCount val="1"/>
                <c:pt idx="0">
                  <c:v>Situación real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numFmt formatCode="&quot;$&quot;\ #.0,;&quot;$&quot;\ #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'1.4_Val_agre'!$B$39:$B$41</c:f>
              <c:strCache>
                <c:ptCount val="3"/>
                <c:pt idx="0">
                  <c:v>Actividades de hospitales</c:v>
                </c:pt>
                <c:pt idx="1">
                  <c:v>Actividades de centros ambulatorios</c:v>
                </c:pt>
                <c:pt idx="2">
                  <c:v>Otras actividades </c:v>
                </c:pt>
              </c:strCache>
            </c:strRef>
          </c:cat>
          <c:val>
            <c:numRef>
              <c:f>'1.4_Val_agre'!$C$39:$C$41</c:f>
              <c:numCache>
                <c:formatCode>_ * #,##0_ ;_ * \-#,##0_ ;_ * "-"??_ ;_ @_ </c:formatCode>
                <c:ptCount val="3"/>
                <c:pt idx="0">
                  <c:v>-581662</c:v>
                </c:pt>
                <c:pt idx="1">
                  <c:v>-613037</c:v>
                </c:pt>
                <c:pt idx="2">
                  <c:v>-254735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1DB-418D-8E1F-00BA908022C7}"/>
            </c:ext>
          </c:extLst>
        </c:ser>
        <c:ser>
          <c:idx val="1"/>
          <c:order val="1"/>
          <c:tx>
            <c:strRef>
              <c:f>'1.4_Val_agre'!$D$38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pattFill prst="ltUpDiag">
              <a:fgClr>
                <a:schemeClr val="bg1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rgbClr val="787894"/>
              </a:solidFill>
            </a:ln>
          </c:spPr>
          <c:invertIfNegative val="0"/>
          <c:dLbls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'1.4_Val_agre'!$B$39:$B$41</c:f>
              <c:strCache>
                <c:ptCount val="3"/>
                <c:pt idx="0">
                  <c:v>Actividades de hospitales</c:v>
                </c:pt>
                <c:pt idx="1">
                  <c:v>Actividades de centros ambulatorios</c:v>
                </c:pt>
                <c:pt idx="2">
                  <c:v>Otras actividades </c:v>
                </c:pt>
              </c:strCache>
            </c:strRef>
          </c:cat>
          <c:val>
            <c:numRef>
              <c:f>'1.4_Val_agre'!$D$39:$D$41</c:f>
              <c:numCache>
                <c:formatCode>_ * #,##0_ ;_ * \-#,##0_ ;_ * "-"??_ ;_ @_ </c:formatCode>
                <c:ptCount val="3"/>
                <c:pt idx="0">
                  <c:v>581066.19474647392</c:v>
                </c:pt>
                <c:pt idx="1">
                  <c:v>651099.99624309596</c:v>
                </c:pt>
                <c:pt idx="2">
                  <c:v>223069.66950139642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1DB-418D-8E1F-00BA908022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-1091513424"/>
        <c:axId val="-1091512880"/>
      </c:barChart>
      <c:catAx>
        <c:axId val="-109151342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crossAx val="-1091512880"/>
        <c:crosses val="autoZero"/>
        <c:auto val="1"/>
        <c:lblAlgn val="ctr"/>
        <c:lblOffset val="100"/>
        <c:noMultiLvlLbl val="0"/>
      </c:catAx>
      <c:valAx>
        <c:axId val="-1091512880"/>
        <c:scaling>
          <c:orientation val="minMax"/>
        </c:scaling>
        <c:delete val="1"/>
        <c:axPos val="t"/>
        <c:numFmt formatCode="_ * #,##0_ ;_ * \-#,##0_ ;_ * &quot;-&quot;??_ ;_ @_ " sourceLinked="1"/>
        <c:majorTickMark val="out"/>
        <c:minorTickMark val="none"/>
        <c:tickLblPos val="nextTo"/>
        <c:crossAx val="-1091513424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46489217836257307"/>
          <c:y val="0.82465042118244003"/>
          <c:w val="0.50957785087719298"/>
          <c:h val="0.1695947384316471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solidFill>
            <a:srgbClr val="787894"/>
          </a:solidFill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341624967790643"/>
          <c:y val="0.1516163663785414"/>
          <c:w val="0.6041459421508476"/>
          <c:h val="0.781658368875987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'1.4_Val_agre'!$C$50</c:f>
              <c:strCache>
                <c:ptCount val="1"/>
                <c:pt idx="0">
                  <c:v>VAB privado</c:v>
                </c:pt>
              </c:strCache>
            </c:strRef>
          </c:tx>
          <c:spPr>
            <a:solidFill>
              <a:srgbClr val="9AD1DE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'1.4_Val_agre'!$D$49:$E$49</c:f>
              <c:strCache>
                <c:ptCount val="2"/>
                <c:pt idx="0">
                  <c:v>Año 2020</c:v>
                </c:pt>
                <c:pt idx="1">
                  <c:v>Año 2021</c:v>
                </c:pt>
              </c:strCache>
            </c:strRef>
          </c:cat>
          <c:val>
            <c:numRef>
              <c:f>'1.4_Val_agre'!$D$50:$E$50</c:f>
              <c:numCache>
                <c:formatCode>_ "$"* #,##0.0_ ;_ "$"* \-#,##0.0_ ;_ "$"* "-"??_ ;_ @_ </c:formatCode>
                <c:ptCount val="2"/>
                <c:pt idx="0">
                  <c:v>-103.61710873952406</c:v>
                </c:pt>
                <c:pt idx="1">
                  <c:v>-5.8018604909662974</c:v>
                </c:pt>
              </c:numCache>
            </c:numRef>
          </c:val>
        </c:ser>
        <c:ser>
          <c:idx val="1"/>
          <c:order val="1"/>
          <c:tx>
            <c:strRef>
              <c:f>'1.4_Val_agre'!$C$51</c:f>
              <c:strCache>
                <c:ptCount val="1"/>
                <c:pt idx="0">
                  <c:v>VAB público</c:v>
                </c:pt>
              </c:strCache>
            </c:strRef>
          </c:tx>
          <c:spPr>
            <a:solidFill>
              <a:srgbClr val="31859C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rgbClr val="6E6E7C"/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'1.4_Val_agre'!$D$49:$E$49</c:f>
              <c:strCache>
                <c:ptCount val="2"/>
                <c:pt idx="0">
                  <c:v>Año 2020</c:v>
                </c:pt>
                <c:pt idx="1">
                  <c:v>Año 2021</c:v>
                </c:pt>
              </c:strCache>
            </c:strRef>
          </c:cat>
          <c:val>
            <c:numRef>
              <c:f>'1.4_Val_agre'!$D$51:$E$51</c:f>
              <c:numCache>
                <c:formatCode>_ "$"* #,##0.0_ ;_ "$"* \-#,##0.0_ ;_ "$"* "-"??_ ;_ @_ </c:formatCode>
                <c:ptCount val="2"/>
                <c:pt idx="0">
                  <c:v>22.252272580168093</c:v>
                </c:pt>
                <c:pt idx="1">
                  <c:v>101.02364868410741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091518320"/>
        <c:axId val="-1091517776"/>
      </c:barChart>
      <c:catAx>
        <c:axId val="-1091518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-1091517776"/>
        <c:crosses val="autoZero"/>
        <c:auto val="0"/>
        <c:lblAlgn val="ctr"/>
        <c:lblOffset val="100"/>
        <c:noMultiLvlLbl val="0"/>
      </c:catAx>
      <c:valAx>
        <c:axId val="-1091517776"/>
        <c:scaling>
          <c:orientation val="minMax"/>
        </c:scaling>
        <c:delete val="1"/>
        <c:axPos val="r"/>
        <c:numFmt formatCode="_ &quot;$&quot;* #,##0.0_ ;_ &quot;$&quot;* \-#,##0.0_ ;_ &quot;$&quot;* &quot;-&quot;??_ ;_ @_ " sourceLinked="1"/>
        <c:majorTickMark val="none"/>
        <c:minorTickMark val="none"/>
        <c:tickLblPos val="nextTo"/>
        <c:crossAx val="-1091518320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3605040628810789"/>
          <c:y val="0.11553800496245721"/>
          <c:w val="0.13969049581893031"/>
          <c:h val="0.217123720869889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  <c:userShapes r:id="rId3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281155342931961"/>
          <c:y val="4.1333827532879189E-2"/>
          <c:w val="0.6032064617365569"/>
          <c:h val="0.8203828524421052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'1.5_Rem'!$G$27</c:f>
              <c:strCache>
                <c:ptCount val="1"/>
                <c:pt idx="0">
                  <c:v>Situación real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dLbl>
              <c:idx val="0"/>
              <c:layout>
                <c:manualLayout>
                  <c:x val="1.3307092442219635E-2"/>
                  <c:y val="6.486482069218425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&quot;$&quot;\ #.0,;&quot;$&quot;\ #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'1.5_Rem'!$F$28:$F$30</c:f>
              <c:strCache>
                <c:ptCount val="3"/>
                <c:pt idx="0">
                  <c:v>Regulación</c:v>
                </c:pt>
                <c:pt idx="1">
                  <c:v>Actividades de hospitales</c:v>
                </c:pt>
                <c:pt idx="2">
                  <c:v>Actividades de centros ambulatorios</c:v>
                </c:pt>
              </c:strCache>
            </c:strRef>
          </c:cat>
          <c:val>
            <c:numRef>
              <c:f>'1.5_Rem'!$G$28:$G$30</c:f>
              <c:numCache>
                <c:formatCode>#,##0</c:formatCode>
                <c:ptCount val="3"/>
                <c:pt idx="0">
                  <c:v>-202244</c:v>
                </c:pt>
                <c:pt idx="1">
                  <c:v>-1405461</c:v>
                </c:pt>
                <c:pt idx="2">
                  <c:v>-971243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C1A-4DCE-A3C8-9D64F369D1D5}"/>
            </c:ext>
          </c:extLst>
        </c:ser>
        <c:ser>
          <c:idx val="1"/>
          <c:order val="1"/>
          <c:tx>
            <c:strRef>
              <c:f>'1.5_Rem'!$H$27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pattFill prst="ltUpDiag">
              <a:fgClr>
                <a:schemeClr val="bg1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rgbClr val="787894"/>
              </a:solidFill>
            </a:ln>
          </c:spPr>
          <c:invertIfNegative val="0"/>
          <c:dLbls>
            <c:dLbl>
              <c:idx val="0"/>
              <c:layout>
                <c:manualLayout>
                  <c:x val="1.755620365690904E-2"/>
                  <c:y val="1.297296413843685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'1.5_Rem'!$F$28:$F$30</c:f>
              <c:strCache>
                <c:ptCount val="3"/>
                <c:pt idx="0">
                  <c:v>Regulación</c:v>
                </c:pt>
                <c:pt idx="1">
                  <c:v>Actividades de hospitales</c:v>
                </c:pt>
                <c:pt idx="2">
                  <c:v>Actividades de centros ambulatorios</c:v>
                </c:pt>
              </c:strCache>
            </c:strRef>
          </c:cat>
          <c:val>
            <c:numRef>
              <c:f>'1.5_Rem'!$H$28:$H$30</c:f>
              <c:numCache>
                <c:formatCode>_ * #,##0_ ;_ * \-#,##0_ ;_ * "-"??_ ;_ @_ </c:formatCode>
                <c:ptCount val="3"/>
                <c:pt idx="0">
                  <c:v>195088.37666046876</c:v>
                </c:pt>
                <c:pt idx="1">
                  <c:v>1454018.6035933264</c:v>
                </c:pt>
                <c:pt idx="2">
                  <c:v>905797.00244306354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C1A-4DCE-A3C8-9D64F369D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-1091515600"/>
        <c:axId val="-1091516688"/>
      </c:barChart>
      <c:catAx>
        <c:axId val="-109151560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crossAx val="-1091516688"/>
        <c:crosses val="autoZero"/>
        <c:auto val="1"/>
        <c:lblAlgn val="ctr"/>
        <c:lblOffset val="100"/>
        <c:noMultiLvlLbl val="0"/>
      </c:catAx>
      <c:valAx>
        <c:axId val="-1091516688"/>
        <c:scaling>
          <c:orientation val="minMax"/>
        </c:scaling>
        <c:delete val="1"/>
        <c:axPos val="t"/>
        <c:numFmt formatCode="#,##0" sourceLinked="1"/>
        <c:majorTickMark val="out"/>
        <c:minorTickMark val="none"/>
        <c:tickLblPos val="nextTo"/>
        <c:crossAx val="-1091515600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42503769460847529"/>
          <c:y val="0.88216448053178331"/>
          <c:w val="0.57265270931078194"/>
          <c:h val="0.11783230962685871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solidFill>
            <a:srgbClr val="787894"/>
          </a:solidFill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638462051050108"/>
          <c:y val="6.1021899394400704E-2"/>
          <c:w val="0.63361537948949898"/>
          <c:h val="0.8066862236542431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'1.5_Rem'!$C$27</c:f>
              <c:strCache>
                <c:ptCount val="1"/>
                <c:pt idx="0">
                  <c:v>Situación real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dLbl>
              <c:idx val="2"/>
              <c:layout>
                <c:manualLayout>
                  <c:x val="7.2607259512583212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&quot;$&quot;\ #.0,;&quot;$&quot;\ #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'1.5_Rem'!$B$28:$B$30</c:f>
              <c:strCache>
                <c:ptCount val="3"/>
                <c:pt idx="0">
                  <c:v>Actividades de hospitales</c:v>
                </c:pt>
                <c:pt idx="1">
                  <c:v>Actividades de centros ambulatorios</c:v>
                </c:pt>
                <c:pt idx="2">
                  <c:v>Otras actividades </c:v>
                </c:pt>
              </c:strCache>
            </c:strRef>
          </c:cat>
          <c:val>
            <c:numRef>
              <c:f>'1.5_Rem'!$C$28:$C$30</c:f>
              <c:numCache>
                <c:formatCode>_ * #,##0_ ;_ * \-#,##0_ ;_ * "-"??_ ;_ @_ </c:formatCode>
                <c:ptCount val="3"/>
                <c:pt idx="0">
                  <c:v>-424845</c:v>
                </c:pt>
                <c:pt idx="1">
                  <c:v>-356602</c:v>
                </c:pt>
                <c:pt idx="2">
                  <c:v>-135842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B76-4F25-BFE0-E424EC7AF865}"/>
            </c:ext>
          </c:extLst>
        </c:ser>
        <c:ser>
          <c:idx val="1"/>
          <c:order val="1"/>
          <c:tx>
            <c:strRef>
              <c:f>'1.5_Rem'!$D$27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pattFill prst="ltUpDiag">
              <a:fgClr>
                <a:schemeClr val="bg1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rgbClr val="787894"/>
              </a:solidFill>
            </a:ln>
          </c:spPr>
          <c:invertIfNegative val="0"/>
          <c:dLbls>
            <c:dLbl>
              <c:idx val="2"/>
              <c:layout>
                <c:manualLayout>
                  <c:x val="6.6284872176180926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'1.5_Rem'!$B$28:$B$30</c:f>
              <c:strCache>
                <c:ptCount val="3"/>
                <c:pt idx="0">
                  <c:v>Actividades de hospitales</c:v>
                </c:pt>
                <c:pt idx="1">
                  <c:v>Actividades de centros ambulatorios</c:v>
                </c:pt>
                <c:pt idx="2">
                  <c:v>Otras actividades </c:v>
                </c:pt>
              </c:strCache>
            </c:strRef>
          </c:cat>
          <c:val>
            <c:numRef>
              <c:f>'1.5_Rem'!$D$28:$D$30</c:f>
              <c:numCache>
                <c:formatCode>_ * #,##0_ ;_ * \-#,##0_ ;_ * "-"??_ ;_ @_ </c:formatCode>
                <c:ptCount val="3"/>
                <c:pt idx="0">
                  <c:v>437329.01486444985</c:v>
                </c:pt>
                <c:pt idx="1">
                  <c:v>385964.21012183023</c:v>
                </c:pt>
                <c:pt idx="2">
                  <c:v>125648.10242025106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B76-4F25-BFE0-E424EC7AF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-1091515056"/>
        <c:axId val="-1016493664"/>
      </c:barChart>
      <c:catAx>
        <c:axId val="-1091515056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crossAx val="-1016493664"/>
        <c:crosses val="autoZero"/>
        <c:auto val="1"/>
        <c:lblAlgn val="ctr"/>
        <c:lblOffset val="100"/>
        <c:noMultiLvlLbl val="0"/>
      </c:catAx>
      <c:valAx>
        <c:axId val="-1016493664"/>
        <c:scaling>
          <c:orientation val="minMax"/>
        </c:scaling>
        <c:delete val="1"/>
        <c:axPos val="t"/>
        <c:numFmt formatCode="_ * #,##0_ ;_ * \-#,##0_ ;_ * &quot;-&quot;??_ ;_ @_ " sourceLinked="1"/>
        <c:majorTickMark val="out"/>
        <c:minorTickMark val="none"/>
        <c:tickLblPos val="nextTo"/>
        <c:crossAx val="-1091515056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44067186809724085"/>
          <c:y val="0.85621853172154805"/>
          <c:w val="0.51730144550843005"/>
          <c:h val="0.1400628794284103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solidFill>
            <a:srgbClr val="787894"/>
          </a:solidFill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9138819362694605"/>
          <c:y val="4.1333827532879189E-2"/>
          <c:w val="0.57248959857962467"/>
          <c:h val="0.7443159577017860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'1.5_Rem'!$G$38</c:f>
              <c:strCache>
                <c:ptCount val="1"/>
                <c:pt idx="0">
                  <c:v>Situación real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dLbl>
              <c:idx val="0"/>
              <c:layout>
                <c:manualLayout>
                  <c:x val="1.3223898686187695E-2"/>
                  <c:y val="1.197884931362139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&quot;$&quot;\ #.0,;&quot;$&quot;\ #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'1.5_Rem'!$F$39:$F$41</c:f>
              <c:strCache>
                <c:ptCount val="3"/>
                <c:pt idx="0">
                  <c:v>Regulación</c:v>
                </c:pt>
                <c:pt idx="1">
                  <c:v>Actividades de hospitales</c:v>
                </c:pt>
                <c:pt idx="2">
                  <c:v>Actividades de centros ambulatorios</c:v>
                </c:pt>
              </c:strCache>
            </c:strRef>
          </c:cat>
          <c:val>
            <c:numRef>
              <c:f>'1.5_Rem'!$G$39:$G$41</c:f>
              <c:numCache>
                <c:formatCode>#,##0</c:formatCode>
                <c:ptCount val="3"/>
                <c:pt idx="0">
                  <c:v>-197748</c:v>
                </c:pt>
                <c:pt idx="1">
                  <c:v>-1432662</c:v>
                </c:pt>
                <c:pt idx="2">
                  <c:v>-971216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353-4555-AD20-72056E89EAFB}"/>
            </c:ext>
          </c:extLst>
        </c:ser>
        <c:ser>
          <c:idx val="1"/>
          <c:order val="1"/>
          <c:tx>
            <c:strRef>
              <c:f>'1.5_Rem'!$H$38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pattFill prst="ltUpDiag">
              <a:fgClr>
                <a:schemeClr val="bg1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rgbClr val="787894"/>
              </a:solidFill>
            </a:ln>
          </c:spPr>
          <c:invertIfNegative val="0"/>
          <c:dLbls>
            <c:dLbl>
              <c:idx val="0"/>
              <c:layout>
                <c:manualLayout>
                  <c:x val="-1.0239351084135528E-3"/>
                  <c:y val="1.796827397043205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'1.5_Rem'!$F$39:$F$41</c:f>
              <c:strCache>
                <c:ptCount val="3"/>
                <c:pt idx="0">
                  <c:v>Regulación</c:v>
                </c:pt>
                <c:pt idx="1">
                  <c:v>Actividades de hospitales</c:v>
                </c:pt>
                <c:pt idx="2">
                  <c:v>Actividades de centros ambulatorios</c:v>
                </c:pt>
              </c:strCache>
            </c:strRef>
          </c:cat>
          <c:val>
            <c:numRef>
              <c:f>'1.5_Rem'!$H$39:$H$41</c:f>
              <c:numCache>
                <c:formatCode>_ * #,##0_ ;_ * \-#,##0_ ;_ * "-"??_ ;_ @_ </c:formatCode>
                <c:ptCount val="3"/>
                <c:pt idx="0">
                  <c:v>192695.46864740158</c:v>
                </c:pt>
                <c:pt idx="1">
                  <c:v>1443147.1042419153</c:v>
                </c:pt>
                <c:pt idx="2">
                  <c:v>887952.60782991257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353-4555-AD20-72056E89E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-1016493120"/>
        <c:axId val="-1016496384"/>
      </c:barChart>
      <c:catAx>
        <c:axId val="-101649312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crossAx val="-1016496384"/>
        <c:crosses val="autoZero"/>
        <c:auto val="1"/>
        <c:lblAlgn val="ctr"/>
        <c:lblOffset val="100"/>
        <c:noMultiLvlLbl val="0"/>
      </c:catAx>
      <c:valAx>
        <c:axId val="-1016496384"/>
        <c:scaling>
          <c:orientation val="minMax"/>
        </c:scaling>
        <c:delete val="1"/>
        <c:axPos val="t"/>
        <c:numFmt formatCode="#,##0" sourceLinked="1"/>
        <c:majorTickMark val="out"/>
        <c:minorTickMark val="none"/>
        <c:tickLblPos val="nextTo"/>
        <c:crossAx val="-1016493120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40957441388653865"/>
          <c:y val="0.79366387411589534"/>
          <c:w val="0.5739559224373324"/>
          <c:h val="0.1156972940358851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solidFill>
            <a:srgbClr val="787894"/>
          </a:solidFill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638462051050108"/>
          <c:y val="6.1021899394400704E-2"/>
          <c:w val="0.63361537948949898"/>
          <c:h val="0.8089490660118785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'1.5_Rem'!$C$38</c:f>
              <c:strCache>
                <c:ptCount val="1"/>
                <c:pt idx="0">
                  <c:v>Situación real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numFmt formatCode="&quot;$&quot;\ #.0,;&quot;$&quot;\ #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'1.5_Rem'!$B$39:$B$41</c:f>
              <c:strCache>
                <c:ptCount val="3"/>
                <c:pt idx="0">
                  <c:v>Actividades de hospitales</c:v>
                </c:pt>
                <c:pt idx="1">
                  <c:v>Actividades de centros ambulatorios</c:v>
                </c:pt>
                <c:pt idx="2">
                  <c:v>Otras actividades </c:v>
                </c:pt>
              </c:strCache>
            </c:strRef>
          </c:cat>
          <c:val>
            <c:numRef>
              <c:f>'1.5_Rem'!$C$39:$C$41</c:f>
              <c:numCache>
                <c:formatCode>_ * #,##0_ ;_ * \-#,##0_ ;_ * "-"??_ ;_ @_ </c:formatCode>
                <c:ptCount val="3"/>
                <c:pt idx="0">
                  <c:v>-440749</c:v>
                </c:pt>
                <c:pt idx="1">
                  <c:v>-391165</c:v>
                </c:pt>
                <c:pt idx="2">
                  <c:v>-161258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1DB-418D-8E1F-00BA908022C7}"/>
            </c:ext>
          </c:extLst>
        </c:ser>
        <c:ser>
          <c:idx val="1"/>
          <c:order val="1"/>
          <c:tx>
            <c:strRef>
              <c:f>'1.5_Rem'!$D$38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pattFill prst="ltUpDiag">
              <a:fgClr>
                <a:schemeClr val="bg1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rgbClr val="787894"/>
              </a:solidFill>
            </a:ln>
          </c:spPr>
          <c:invertIfNegative val="0"/>
          <c:dLbls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'1.5_Rem'!$B$39:$B$41</c:f>
              <c:strCache>
                <c:ptCount val="3"/>
                <c:pt idx="0">
                  <c:v>Actividades de hospitales</c:v>
                </c:pt>
                <c:pt idx="1">
                  <c:v>Actividades de centros ambulatorios</c:v>
                </c:pt>
                <c:pt idx="2">
                  <c:v>Otras actividades </c:v>
                </c:pt>
              </c:strCache>
            </c:strRef>
          </c:cat>
          <c:val>
            <c:numRef>
              <c:f>'1.5_Rem'!$D$39:$D$41</c:f>
              <c:numCache>
                <c:formatCode>_ * #,##0_ ;_ * \-#,##0_ ;_ * "-"??_ ;_ @_ </c:formatCode>
                <c:ptCount val="3"/>
                <c:pt idx="0">
                  <c:v>450445.99603929924</c:v>
                </c:pt>
                <c:pt idx="1">
                  <c:v>398175.94425146625</c:v>
                </c:pt>
                <c:pt idx="2">
                  <c:v>133554.23096023939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1DB-418D-8E1F-00BA908022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-1016492576"/>
        <c:axId val="-1016495840"/>
      </c:barChart>
      <c:catAx>
        <c:axId val="-1016492576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crossAx val="-1016495840"/>
        <c:crosses val="autoZero"/>
        <c:auto val="1"/>
        <c:lblAlgn val="ctr"/>
        <c:lblOffset val="100"/>
        <c:noMultiLvlLbl val="0"/>
      </c:catAx>
      <c:valAx>
        <c:axId val="-1016495840"/>
        <c:scaling>
          <c:orientation val="minMax"/>
        </c:scaling>
        <c:delete val="1"/>
        <c:axPos val="t"/>
        <c:numFmt formatCode="_ * #,##0_ ;_ * \-#,##0_ ;_ * &quot;-&quot;??_ ;_ @_ " sourceLinked="1"/>
        <c:majorTickMark val="out"/>
        <c:minorTickMark val="none"/>
        <c:tickLblPos val="nextTo"/>
        <c:crossAx val="-1016492576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46489217836257307"/>
          <c:y val="0.82465042118244003"/>
          <c:w val="0.50957785087719298"/>
          <c:h val="0.1695947384316471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solidFill>
            <a:srgbClr val="787894"/>
          </a:solidFill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638270592638658E-2"/>
          <c:y val="4.2825920258351323E-2"/>
          <c:w val="0.97777393542061375"/>
          <c:h val="0.75501146839351285"/>
        </c:manualLayout>
      </c:layout>
      <c:lineChart>
        <c:grouping val="standard"/>
        <c:varyColors val="0"/>
        <c:ser>
          <c:idx val="0"/>
          <c:order val="0"/>
          <c:tx>
            <c:strRef>
              <c:f>'1.1_Salud_total'!$B$42</c:f>
              <c:strCache>
                <c:ptCount val="1"/>
                <c:pt idx="0">
                  <c:v>Situación real</c:v>
                </c:pt>
              </c:strCache>
            </c:strRef>
          </c:tx>
          <c:spPr>
            <a:ln w="38100">
              <a:solidFill>
                <a:srgbClr val="71E3E9"/>
              </a:solidFill>
            </a:ln>
          </c:spPr>
          <c:marker>
            <c:spPr>
              <a:solidFill>
                <a:srgbClr val="DAEEF3"/>
              </a:solidFill>
              <a:ln>
                <a:solidFill>
                  <a:srgbClr val="71E3E9"/>
                </a:solidFill>
              </a:ln>
            </c:spPr>
          </c:marker>
          <c:dLbls>
            <c:dLbl>
              <c:idx val="5"/>
              <c:layout>
                <c:manualLayout>
                  <c:x val="-3.2792499453832405E-2"/>
                  <c:y val="5.06808803093620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6131286723921463E-2"/>
                  <c:y val="-4.30347079739756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'1.1_Salud_total'!$C$41:$I$41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'1.1_Salud_total'!$C$42:$I$42</c:f>
              <c:numCache>
                <c:formatCode>_ * #,##0_ ;_ * \-#,##0_ ;_ * "-"??_ ;_ @_ </c:formatCode>
                <c:ptCount val="7"/>
                <c:pt idx="0">
                  <c:v>5694014</c:v>
                </c:pt>
                <c:pt idx="1">
                  <c:v>5814745</c:v>
                </c:pt>
                <c:pt idx="2">
                  <c:v>6198263</c:v>
                </c:pt>
                <c:pt idx="3">
                  <c:v>6819266</c:v>
                </c:pt>
                <c:pt idx="4">
                  <c:v>6796013</c:v>
                </c:pt>
                <c:pt idx="5">
                  <c:v>6540955</c:v>
                </c:pt>
                <c:pt idx="6">
                  <c:v>7120253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5DA-4571-84BF-56304491995A}"/>
            </c:ext>
          </c:extLst>
        </c:ser>
        <c:ser>
          <c:idx val="1"/>
          <c:order val="1"/>
          <c:tx>
            <c:strRef>
              <c:f>'1.1_Salud_total'!$B$43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05DA-4571-84BF-56304491995A}"/>
              </c:ext>
            </c:extLst>
          </c:dPt>
          <c:dPt>
            <c:idx val="1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05DA-4571-84BF-56304491995A}"/>
              </c:ext>
            </c:extLst>
          </c:dPt>
          <c:dPt>
            <c:idx val="2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05DA-4571-84BF-56304491995A}"/>
              </c:ext>
            </c:extLst>
          </c:dPt>
          <c:dPt>
            <c:idx val="3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05DA-4571-84BF-56304491995A}"/>
              </c:ext>
            </c:extLst>
          </c:dPt>
          <c:dPt>
            <c:idx val="4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05DA-4571-84BF-56304491995A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05DA-4571-84BF-56304491995A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05DA-4571-84BF-56304491995A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05DA-4571-84BF-56304491995A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05DA-4571-84BF-56304491995A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8665435025140367E-2"/>
                  <c:y val="6.42850698053674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05DA-4571-84BF-56304491995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'1.1_Salud_total'!$C$41:$I$41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'1.1_Salud_total'!$C$43:$I$43</c:f>
              <c:numCache>
                <c:formatCode>_ * #,##0_ ;_ * \-#,##0_ ;_ * "-"??_ ;_ @_ </c:formatCode>
                <c:ptCount val="7"/>
                <c:pt idx="0">
                  <c:v>5694014</c:v>
                </c:pt>
                <c:pt idx="1">
                  <c:v>5814745</c:v>
                </c:pt>
                <c:pt idx="2">
                  <c:v>6198263</c:v>
                </c:pt>
                <c:pt idx="3">
                  <c:v>6819266</c:v>
                </c:pt>
                <c:pt idx="4">
                  <c:v>6796013</c:v>
                </c:pt>
                <c:pt idx="5">
                  <c:v>6834078.312269452</c:v>
                </c:pt>
                <c:pt idx="6">
                  <c:v>6878334.7085209768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05DA-4571-84BF-563044919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374317120"/>
        <c:axId val="-374316032"/>
      </c:lineChart>
      <c:catAx>
        <c:axId val="-374317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374316032"/>
        <c:crosses val="autoZero"/>
        <c:auto val="1"/>
        <c:lblAlgn val="ctr"/>
        <c:lblOffset val="100"/>
        <c:noMultiLvlLbl val="0"/>
      </c:catAx>
      <c:valAx>
        <c:axId val="-374316032"/>
        <c:scaling>
          <c:orientation val="minMax"/>
          <c:max val="7200000"/>
          <c:min val="540000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txPr>
          <a:bodyPr/>
          <a:lstStyle/>
          <a:p>
            <a:pPr>
              <a:defRPr sz="200">
                <a:solidFill>
                  <a:schemeClr val="bg1">
                    <a:lumMod val="50000"/>
                  </a:schemeClr>
                </a:solidFill>
              </a:defRPr>
            </a:pPr>
            <a:endParaRPr lang="es-EC"/>
          </a:p>
        </c:txPr>
        <c:crossAx val="-3743171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4462342584289649E-2"/>
          <c:y val="0.8997693292954777"/>
          <c:w val="0.81938347224279806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341624967790643"/>
          <c:y val="0.1516163663785414"/>
          <c:w val="0.6041459421508476"/>
          <c:h val="0.781658368875987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'1.5_Rem'!$C$50</c:f>
              <c:strCache>
                <c:ptCount val="1"/>
                <c:pt idx="0">
                  <c:v>Remuneraciones privadas</c:v>
                </c:pt>
              </c:strCache>
            </c:strRef>
          </c:tx>
          <c:spPr>
            <a:solidFill>
              <a:srgbClr val="9AD1DE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'1.5_Rem'!$D$49:$E$49</c:f>
              <c:strCache>
                <c:ptCount val="2"/>
                <c:pt idx="0">
                  <c:v>Año 2020</c:v>
                </c:pt>
                <c:pt idx="1">
                  <c:v>Año 2021</c:v>
                </c:pt>
              </c:strCache>
            </c:strRef>
          </c:cat>
          <c:val>
            <c:numRef>
              <c:f>'1.5_Rem'!$D$50:$E$50</c:f>
              <c:numCache>
                <c:formatCode>_ "$"* #,##0.0_ ;_ "$"* \-#,##0.0_ ;_ "$"* "-"??_ ;_ @_ </c:formatCode>
                <c:ptCount val="2"/>
                <c:pt idx="0">
                  <c:v>-31.652327406531143</c:v>
                </c:pt>
                <c:pt idx="1">
                  <c:v>10.995828748995118</c:v>
                </c:pt>
              </c:numCache>
            </c:numRef>
          </c:val>
        </c:ser>
        <c:ser>
          <c:idx val="1"/>
          <c:order val="1"/>
          <c:tx>
            <c:strRef>
              <c:f>'1.5_Rem'!$C$51</c:f>
              <c:strCache>
                <c:ptCount val="1"/>
                <c:pt idx="0">
                  <c:v>Remuneraciones públicas</c:v>
                </c:pt>
              </c:strCache>
            </c:strRef>
          </c:tx>
          <c:spPr>
            <a:solidFill>
              <a:srgbClr val="31859C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rgbClr val="6E6E7C"/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'1.5_Rem'!$D$49:$E$49</c:f>
              <c:strCache>
                <c:ptCount val="2"/>
                <c:pt idx="0">
                  <c:v>Año 2020</c:v>
                </c:pt>
                <c:pt idx="1">
                  <c:v>Año 2021</c:v>
                </c:pt>
              </c:strCache>
            </c:strRef>
          </c:cat>
          <c:val>
            <c:numRef>
              <c:f>'1.5_Rem'!$D$51:$E$51</c:f>
              <c:numCache>
                <c:formatCode>_ "$"* #,##0.0_ ;_ "$"* \-#,##0.0_ ;_ "$"* "-"??_ ;_ @_ </c:formatCode>
                <c:ptCount val="2"/>
                <c:pt idx="0">
                  <c:v>24.044017303141299</c:v>
                </c:pt>
                <c:pt idx="1">
                  <c:v>77.830819280770584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016492032"/>
        <c:axId val="-1016497472"/>
      </c:barChart>
      <c:catAx>
        <c:axId val="-101649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-1016497472"/>
        <c:crosses val="autoZero"/>
        <c:auto val="0"/>
        <c:lblAlgn val="ctr"/>
        <c:lblOffset val="100"/>
        <c:noMultiLvlLbl val="0"/>
      </c:catAx>
      <c:valAx>
        <c:axId val="-1016497472"/>
        <c:scaling>
          <c:orientation val="minMax"/>
        </c:scaling>
        <c:delete val="1"/>
        <c:axPos val="r"/>
        <c:numFmt formatCode="_ &quot;$&quot;* #,##0.0_ ;_ &quot;$&quot;* \-#,##0.0_ ;_ &quot;$&quot;* &quot;-&quot;??_ ;_ @_ " sourceLinked="1"/>
        <c:majorTickMark val="none"/>
        <c:minorTickMark val="none"/>
        <c:tickLblPos val="nextTo"/>
        <c:crossAx val="-1016492032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0586798545503469"/>
          <c:y val="4.1393055803318035E-2"/>
          <c:w val="0.18728585174800733"/>
          <c:h val="0.217123720869889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  <c:userShapes r:id="rId3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836865295493511E-3"/>
          <c:y val="1.6620988676641059E-2"/>
          <c:w val="0.97633144906088398"/>
          <c:h val="0.75072131191540181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71E3E9"/>
              </a:solidFill>
            </a:ln>
          </c:spPr>
          <c:marker>
            <c:symbol val="none"/>
          </c:marker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260-493E-AD04-3C0128B406E3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ln w="38100">
              <a:solidFill>
                <a:srgbClr val="929292"/>
              </a:solidFill>
              <a:prstDash val="dash"/>
            </a:ln>
          </c:spPr>
          <c:marker>
            <c:symbol val="none"/>
          </c:marker>
          <c:dPt>
            <c:idx val="1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260-493E-AD04-3C0128B406E3}"/>
              </c:ext>
            </c:extLst>
          </c:dPt>
          <c:dPt>
            <c:idx val="2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260-493E-AD04-3C0128B406E3}"/>
              </c:ext>
            </c:extLst>
          </c:dPt>
          <c:dPt>
            <c:idx val="3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5260-493E-AD04-3C0128B406E3}"/>
              </c:ext>
            </c:extLst>
          </c:dPt>
          <c:dPt>
            <c:idx val="4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5260-493E-AD04-3C0128B406E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5260-493E-AD04-3C0128B406E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260-493E-AD04-3C0128B406E3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5260-493E-AD04-3C0128B406E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9242322806240418E-2"/>
                  <c:y val="-4.90478711611255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5260-493E-AD04-3C0128B406E3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5260-493E-AD04-3C0128B406E3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9976936719156341E-2"/>
                  <c:y val="-8.2028213124423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5260-493E-AD04-3C0128B406E3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5260-493E-AD04-3C0128B406E3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016495296"/>
        <c:axId val="-1016490400"/>
      </c:lineChart>
      <c:catAx>
        <c:axId val="-1016495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1016490400"/>
        <c:crosses val="autoZero"/>
        <c:auto val="1"/>
        <c:lblAlgn val="ctr"/>
        <c:lblOffset val="100"/>
        <c:noMultiLvlLbl val="0"/>
      </c:catAx>
      <c:valAx>
        <c:axId val="-1016490400"/>
        <c:scaling>
          <c:orientation val="minMax"/>
          <c:min val="1900000"/>
        </c:scaling>
        <c:delete val="1"/>
        <c:axPos val="l"/>
        <c:numFmt formatCode="General" sourceLinked="1"/>
        <c:majorTickMark val="out"/>
        <c:minorTickMark val="none"/>
        <c:tickLblPos val="nextTo"/>
        <c:crossAx val="-10164952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961835505399236"/>
          <c:y val="0.8997693292954777"/>
          <c:w val="0.70852389734154531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747342544722473E-2"/>
          <c:y val="1.6621114048546715E-2"/>
          <c:w val="0.96834045734760954"/>
          <c:h val="0.75072131191540181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71E3E9"/>
              </a:solidFill>
            </a:ln>
          </c:spPr>
          <c:marker>
            <c:symbol val="none"/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8B6C-43D3-AEDF-3965D3E8D3C1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3.8087453663667663E-2"/>
                  <c:y val="4.56506415426180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B6C-43D3-AEDF-3965D3E8D3C1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B6C-43D3-AEDF-3965D3E8D3C1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ln w="38100">
              <a:solidFill>
                <a:srgbClr val="929292"/>
              </a:solidFill>
              <a:prstDash val="dash"/>
            </a:ln>
          </c:spPr>
          <c:marker>
            <c:symbol val="none"/>
          </c:marker>
          <c:dPt>
            <c:idx val="1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8B6C-43D3-AEDF-3965D3E8D3C1}"/>
              </c:ext>
            </c:extLst>
          </c:dPt>
          <c:dPt>
            <c:idx val="2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8B6C-43D3-AEDF-3965D3E8D3C1}"/>
              </c:ext>
            </c:extLst>
          </c:dPt>
          <c:dPt>
            <c:idx val="3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8B6C-43D3-AEDF-3965D3E8D3C1}"/>
              </c:ext>
            </c:extLst>
          </c:dPt>
          <c:dPt>
            <c:idx val="4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8B6C-43D3-AEDF-3965D3E8D3C1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8B6C-43D3-AEDF-3965D3E8D3C1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8B6C-43D3-AEDF-3965D3E8D3C1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8B6C-43D3-AEDF-3965D3E8D3C1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8B6C-43D3-AEDF-3965D3E8D3C1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016496928"/>
        <c:axId val="-1016494752"/>
      </c:lineChart>
      <c:catAx>
        <c:axId val="-1016496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1016494752"/>
        <c:crosses val="autoZero"/>
        <c:auto val="1"/>
        <c:lblAlgn val="ctr"/>
        <c:lblOffset val="100"/>
        <c:noMultiLvlLbl val="0"/>
      </c:catAx>
      <c:valAx>
        <c:axId val="-1016494752"/>
        <c:scaling>
          <c:orientation val="minMax"/>
          <c:min val="3900000"/>
        </c:scaling>
        <c:delete val="1"/>
        <c:axPos val="l"/>
        <c:numFmt formatCode="General" sourceLinked="1"/>
        <c:majorTickMark val="out"/>
        <c:minorTickMark val="none"/>
        <c:tickLblPos val="nextTo"/>
        <c:crossAx val="-10164969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961835505399236"/>
          <c:y val="0.8997693292954777"/>
          <c:w val="0.69150722175483692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562025717353588E-2"/>
          <c:y val="1.8560123201284494E-2"/>
          <c:w val="0.97777393542061375"/>
          <c:h val="0.75501146839351285"/>
        </c:manualLayout>
      </c:layout>
      <c:lineChart>
        <c:grouping val="standard"/>
        <c:varyColors val="0"/>
        <c:ser>
          <c:idx val="0"/>
          <c:order val="0"/>
          <c:tx>
            <c:strRef>
              <c:f>'2.1_Regulación'!$B$25</c:f>
              <c:strCache>
                <c:ptCount val="1"/>
                <c:pt idx="0">
                  <c:v>Situación real</c:v>
                </c:pt>
              </c:strCache>
            </c:strRef>
          </c:tx>
          <c:spPr>
            <a:ln w="38100">
              <a:solidFill>
                <a:srgbClr val="71E3E9"/>
              </a:solidFill>
            </a:ln>
          </c:spPr>
          <c:marker>
            <c:spPr>
              <a:solidFill>
                <a:srgbClr val="C6F4F6"/>
              </a:solidFill>
              <a:ln>
                <a:solidFill>
                  <a:srgbClr val="71E3E9"/>
                </a:solidFill>
              </a:ln>
            </c:spPr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5DA-4571-84BF-56304491995A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5DA-4571-84BF-56304491995A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999935407964684E-2"/>
                  <c:y val="-5.03119678927669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05DA-4571-84BF-56304491995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895112258179227E-2"/>
                  <c:y val="-4.95008800319213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05DA-4571-84BF-56304491995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'2.1_Regulación'!$C$24:$I$24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'2.1_Regulación'!$C$25:$I$25</c:f>
              <c:numCache>
                <c:formatCode>_ * #,##0_ ;_ * \-#,##0_ ;_ * "-"??_ ;_ @_ </c:formatCode>
                <c:ptCount val="7"/>
                <c:pt idx="0">
                  <c:v>352357</c:v>
                </c:pt>
                <c:pt idx="1">
                  <c:v>327453</c:v>
                </c:pt>
                <c:pt idx="2">
                  <c:v>361207</c:v>
                </c:pt>
                <c:pt idx="3">
                  <c:v>343492</c:v>
                </c:pt>
                <c:pt idx="4">
                  <c:v>298843</c:v>
                </c:pt>
                <c:pt idx="5">
                  <c:v>313609</c:v>
                </c:pt>
                <c:pt idx="6">
                  <c:v>670044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5DA-4571-84BF-56304491995A}"/>
            </c:ext>
          </c:extLst>
        </c:ser>
        <c:ser>
          <c:idx val="1"/>
          <c:order val="1"/>
          <c:tx>
            <c:strRef>
              <c:f>'2.1_Regulación'!$B$26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05DA-4571-84BF-56304491995A}"/>
              </c:ext>
            </c:extLst>
          </c:dPt>
          <c:dPt>
            <c:idx val="1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05DA-4571-84BF-56304491995A}"/>
              </c:ext>
            </c:extLst>
          </c:dPt>
          <c:dPt>
            <c:idx val="2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05DA-4571-84BF-56304491995A}"/>
              </c:ext>
            </c:extLst>
          </c:dPt>
          <c:dPt>
            <c:idx val="3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05DA-4571-84BF-56304491995A}"/>
              </c:ext>
            </c:extLst>
          </c:dPt>
          <c:dPt>
            <c:idx val="4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05DA-4571-84BF-56304491995A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05DA-4571-84BF-56304491995A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05DA-4571-84BF-56304491995A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05DA-4571-84BF-56304491995A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8166877629309001E-2"/>
                  <c:y val="-5.80878532956003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05DA-4571-84BF-56304491995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2.8220555408159154E-2"/>
                  <c:y val="5.62054908769334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75775868415606E-2"/>
                  <c:y val="5.64115269373838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05DA-4571-84BF-56304491995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'2.1_Regulación'!$C$24:$I$24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'2.1_Regulación'!$C$26:$I$26</c:f>
              <c:numCache>
                <c:formatCode>_ * #,##0_ ;_ * \-#,##0_ ;_ * "-"??_ ;_ @_ </c:formatCode>
                <c:ptCount val="7"/>
                <c:pt idx="0">
                  <c:v>352357</c:v>
                </c:pt>
                <c:pt idx="1">
                  <c:v>327453</c:v>
                </c:pt>
                <c:pt idx="2">
                  <c:v>361207</c:v>
                </c:pt>
                <c:pt idx="3">
                  <c:v>343492</c:v>
                </c:pt>
                <c:pt idx="4">
                  <c:v>298843</c:v>
                </c:pt>
                <c:pt idx="5">
                  <c:v>287888.36177512177</c:v>
                </c:pt>
                <c:pt idx="6">
                  <c:v>277335.28590451635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05DA-4571-84BF-563044919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016491488"/>
        <c:axId val="-1016490944"/>
      </c:lineChart>
      <c:catAx>
        <c:axId val="-1016491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1016490944"/>
        <c:crosses val="autoZero"/>
        <c:auto val="1"/>
        <c:lblAlgn val="ctr"/>
        <c:lblOffset val="100"/>
        <c:noMultiLvlLbl val="0"/>
      </c:catAx>
      <c:valAx>
        <c:axId val="-1016490944"/>
        <c:scaling>
          <c:orientation val="minMax"/>
          <c:max val="710000.00000000012"/>
          <c:min val="20000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txPr>
          <a:bodyPr/>
          <a:lstStyle/>
          <a:p>
            <a:pPr>
              <a:defRPr sz="600">
                <a:solidFill>
                  <a:schemeClr val="bg1">
                    <a:lumMod val="50000"/>
                  </a:schemeClr>
                </a:solidFill>
              </a:defRPr>
            </a:pPr>
            <a:endParaRPr lang="es-EC"/>
          </a:p>
        </c:txPr>
        <c:crossAx val="-10164914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4462342584289649E-2"/>
          <c:y val="0.8997693292954777"/>
          <c:w val="0.81938347224279806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638270592638658E-2"/>
          <c:y val="4.2825920258351323E-2"/>
          <c:w val="0.97777393542061375"/>
          <c:h val="0.75501146839351285"/>
        </c:manualLayout>
      </c:layout>
      <c:lineChart>
        <c:grouping val="standard"/>
        <c:varyColors val="0"/>
        <c:ser>
          <c:idx val="0"/>
          <c:order val="0"/>
          <c:tx>
            <c:strRef>
              <c:f>'2.1_Regulación'!$B$50</c:f>
              <c:strCache>
                <c:ptCount val="1"/>
                <c:pt idx="0">
                  <c:v>Situación real</c:v>
                </c:pt>
              </c:strCache>
            </c:strRef>
          </c:tx>
          <c:spPr>
            <a:ln w="38100">
              <a:solidFill>
                <a:srgbClr val="71E3E9"/>
              </a:solidFill>
            </a:ln>
          </c:spPr>
          <c:marker>
            <c:spPr>
              <a:solidFill>
                <a:srgbClr val="C6F4F6"/>
              </a:solidFill>
            </c:spPr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0001801920461459E-2"/>
                  <c:y val="-6.02550587384337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5643395944132473E-2"/>
                  <c:y val="-5.14265511136661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466E-4F16-8262-787EF3285E87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'2.1_Regulación'!$C$49:$I$49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'2.1_Regulación'!$C$50:$I$50</c:f>
              <c:numCache>
                <c:formatCode>_ * #,##0_ ;_ * \-#,##0_ ;_ * "-"??_ ;_ @_ </c:formatCode>
                <c:ptCount val="7"/>
                <c:pt idx="0">
                  <c:v>96270</c:v>
                </c:pt>
                <c:pt idx="1">
                  <c:v>81283</c:v>
                </c:pt>
                <c:pt idx="2">
                  <c:v>89313</c:v>
                </c:pt>
                <c:pt idx="3">
                  <c:v>85300</c:v>
                </c:pt>
                <c:pt idx="4">
                  <c:v>61770</c:v>
                </c:pt>
                <c:pt idx="5">
                  <c:v>66596</c:v>
                </c:pt>
                <c:pt idx="6">
                  <c:v>385769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466E-4F16-8262-787EF3285E87}"/>
            </c:ext>
          </c:extLst>
        </c:ser>
        <c:ser>
          <c:idx val="1"/>
          <c:order val="1"/>
          <c:tx>
            <c:strRef>
              <c:f>'2.1_Regulación'!$B$51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466E-4F16-8262-787EF3285E87}"/>
              </c:ext>
            </c:extLst>
          </c:dPt>
          <c:dPt>
            <c:idx val="1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466E-4F16-8262-787EF3285E87}"/>
              </c:ext>
            </c:extLst>
          </c:dPt>
          <c:dPt>
            <c:idx val="2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466E-4F16-8262-787EF3285E87}"/>
              </c:ext>
            </c:extLst>
          </c:dPt>
          <c:dPt>
            <c:idx val="3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466E-4F16-8262-787EF3285E87}"/>
              </c:ext>
            </c:extLst>
          </c:dPt>
          <c:dPt>
            <c:idx val="4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466E-4F16-8262-787EF3285E87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3.2361636212571092E-2"/>
                  <c:y val="-4.54184377021927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3168021176822611E-2"/>
                  <c:y val="4.48499724058501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9781905069547702E-2"/>
                  <c:y val="3.85222757541887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466E-4F16-8262-787EF3285E87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'2.1_Regulación'!$C$49:$I$49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'2.1_Regulación'!$C$51:$I$51</c:f>
              <c:numCache>
                <c:formatCode>_ * #,##0_ ;_ * \-#,##0_ ;_ * "-"??_ ;_ @_ </c:formatCode>
                <c:ptCount val="7"/>
                <c:pt idx="0">
                  <c:v>96270</c:v>
                </c:pt>
                <c:pt idx="1">
                  <c:v>81283</c:v>
                </c:pt>
                <c:pt idx="2">
                  <c:v>89313</c:v>
                </c:pt>
                <c:pt idx="3">
                  <c:v>85300</c:v>
                </c:pt>
                <c:pt idx="4">
                  <c:v>61770</c:v>
                </c:pt>
                <c:pt idx="5">
                  <c:v>55937.86333582177</c:v>
                </c:pt>
                <c:pt idx="6">
                  <c:v>50656.379384443469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0-466E-4F16-8262-787EF3285E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016494208"/>
        <c:axId val="-127106688"/>
      </c:lineChart>
      <c:catAx>
        <c:axId val="-1016494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127106688"/>
        <c:crosses val="autoZero"/>
        <c:auto val="1"/>
        <c:lblAlgn val="ctr"/>
        <c:lblOffset val="100"/>
        <c:noMultiLvlLbl val="0"/>
      </c:catAx>
      <c:valAx>
        <c:axId val="-127106688"/>
        <c:scaling>
          <c:orientation val="minMax"/>
          <c:max val="420000"/>
          <c:min val="500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txPr>
          <a:bodyPr/>
          <a:lstStyle/>
          <a:p>
            <a:pPr>
              <a:defRPr sz="600">
                <a:solidFill>
                  <a:schemeClr val="bg1">
                    <a:lumMod val="50000"/>
                  </a:schemeClr>
                </a:solidFill>
              </a:defRPr>
            </a:pPr>
            <a:endParaRPr lang="es-EC"/>
          </a:p>
        </c:txPr>
        <c:crossAx val="-10164942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4462342584289649E-2"/>
          <c:y val="0.8997693292954777"/>
          <c:w val="0.81938347224279806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638270592638658E-2"/>
          <c:y val="4.2825920258351323E-2"/>
          <c:w val="0.97777393542061375"/>
          <c:h val="0.75501146839351285"/>
        </c:manualLayout>
      </c:layout>
      <c:lineChart>
        <c:grouping val="standard"/>
        <c:varyColors val="0"/>
        <c:ser>
          <c:idx val="0"/>
          <c:order val="0"/>
          <c:tx>
            <c:strRef>
              <c:f>'2.1_Regulación'!$B$75</c:f>
              <c:strCache>
                <c:ptCount val="1"/>
                <c:pt idx="0">
                  <c:v>Situación real</c:v>
                </c:pt>
              </c:strCache>
            </c:strRef>
          </c:tx>
          <c:spPr>
            <a:ln w="38100">
              <a:solidFill>
                <a:srgbClr val="71E3E9"/>
              </a:solidFill>
            </a:ln>
          </c:spPr>
          <c:marker>
            <c:spPr>
              <a:solidFill>
                <a:srgbClr val="DAEEF3"/>
              </a:solidFill>
            </c:spPr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2D02-419F-B83D-DE63AA8DF4DE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2D02-419F-B83D-DE63AA8DF4DE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5512252650031724E-2"/>
                  <c:y val="-5.19272395754756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2D02-419F-B83D-DE63AA8DF4DE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4246370192092736E-2"/>
                  <c:y val="-6.82936731219863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2D02-419F-B83D-DE63AA8DF4DE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'2.1_Regulación'!$C$74:$I$74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'2.1_Regulación'!$C$75:$I$75</c:f>
              <c:numCache>
                <c:formatCode>_ * #,##0_ ;_ * \-#,##0_ ;_ * "-"??_ ;_ @_ </c:formatCode>
                <c:ptCount val="7"/>
                <c:pt idx="0">
                  <c:v>256087</c:v>
                </c:pt>
                <c:pt idx="1">
                  <c:v>246170</c:v>
                </c:pt>
                <c:pt idx="2">
                  <c:v>271894</c:v>
                </c:pt>
                <c:pt idx="3">
                  <c:v>258192</c:v>
                </c:pt>
                <c:pt idx="4">
                  <c:v>237073</c:v>
                </c:pt>
                <c:pt idx="5">
                  <c:v>247013</c:v>
                </c:pt>
                <c:pt idx="6">
                  <c:v>284275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2D02-419F-B83D-DE63AA8DF4DE}"/>
            </c:ext>
          </c:extLst>
        </c:ser>
        <c:ser>
          <c:idx val="1"/>
          <c:order val="1"/>
          <c:tx>
            <c:strRef>
              <c:f>'2.1_Regulación'!$B$76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2D02-419F-B83D-DE63AA8DF4DE}"/>
              </c:ext>
            </c:extLst>
          </c:dPt>
          <c:dPt>
            <c:idx val="1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2D02-419F-B83D-DE63AA8DF4DE}"/>
              </c:ext>
            </c:extLst>
          </c:dPt>
          <c:dPt>
            <c:idx val="2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2D02-419F-B83D-DE63AA8DF4DE}"/>
              </c:ext>
            </c:extLst>
          </c:dPt>
          <c:dPt>
            <c:idx val="3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2D02-419F-B83D-DE63AA8DF4DE}"/>
              </c:ext>
            </c:extLst>
          </c:dPt>
          <c:dPt>
            <c:idx val="4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2D02-419F-B83D-DE63AA8DF4DE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2D02-419F-B83D-DE63AA8DF4DE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2D02-419F-B83D-DE63AA8DF4DE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2D02-419F-B83D-DE63AA8DF4DE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7118190890806037E-2"/>
                  <c:y val="-6.24483163008879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2D02-419F-B83D-DE63AA8DF4DE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4692697722184251E-2"/>
                  <c:y val="7.76988767886268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2042340430094442E-2"/>
                  <c:y val="7.23871430597166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2D02-419F-B83D-DE63AA8DF4DE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'2.1_Regulación'!$C$74:$I$74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'2.1_Regulación'!$C$76:$I$76</c:f>
              <c:numCache>
                <c:formatCode>_ * #,##0_ ;_ * \-#,##0_ ;_ * "-"??_ ;_ @_ </c:formatCode>
                <c:ptCount val="7"/>
                <c:pt idx="0">
                  <c:v>256087</c:v>
                </c:pt>
                <c:pt idx="1">
                  <c:v>246170</c:v>
                </c:pt>
                <c:pt idx="2">
                  <c:v>271894</c:v>
                </c:pt>
                <c:pt idx="3">
                  <c:v>258192</c:v>
                </c:pt>
                <c:pt idx="4">
                  <c:v>237073</c:v>
                </c:pt>
                <c:pt idx="5">
                  <c:v>231950.49843929999</c:v>
                </c:pt>
                <c:pt idx="6">
                  <c:v>226678.90652007289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0-2D02-419F-B83D-DE63AA8DF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7110496"/>
        <c:axId val="-127111040"/>
      </c:lineChart>
      <c:catAx>
        <c:axId val="-127110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127111040"/>
        <c:crosses val="autoZero"/>
        <c:auto val="1"/>
        <c:lblAlgn val="ctr"/>
        <c:lblOffset val="100"/>
        <c:noMultiLvlLbl val="0"/>
      </c:catAx>
      <c:valAx>
        <c:axId val="-127111040"/>
        <c:scaling>
          <c:orientation val="minMax"/>
          <c:max val="290000"/>
          <c:min val="21500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txPr>
          <a:bodyPr/>
          <a:lstStyle/>
          <a:p>
            <a:pPr>
              <a:defRPr sz="600">
                <a:solidFill>
                  <a:schemeClr val="bg1">
                    <a:lumMod val="50000"/>
                  </a:schemeClr>
                </a:solidFill>
              </a:defRPr>
            </a:pPr>
            <a:endParaRPr lang="es-EC"/>
          </a:p>
        </c:txPr>
        <c:crossAx val="-1271104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4462342584289649E-2"/>
          <c:y val="0.8997693292954777"/>
          <c:w val="0.81938347224279806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638270592638658E-2"/>
          <c:y val="4.2825920258351323E-2"/>
          <c:w val="0.97777393542061375"/>
          <c:h val="0.75501146839351285"/>
        </c:manualLayout>
      </c:layout>
      <c:lineChart>
        <c:grouping val="standard"/>
        <c:varyColors val="0"/>
        <c:ser>
          <c:idx val="0"/>
          <c:order val="0"/>
          <c:tx>
            <c:strRef>
              <c:f>'2.1_Regulación'!$B$100</c:f>
              <c:strCache>
                <c:ptCount val="1"/>
                <c:pt idx="0">
                  <c:v>Situación real</c:v>
                </c:pt>
              </c:strCache>
            </c:strRef>
          </c:tx>
          <c:spPr>
            <a:ln w="38100">
              <a:solidFill>
                <a:srgbClr val="71E3E9"/>
              </a:solidFill>
            </a:ln>
          </c:spPr>
          <c:marker>
            <c:spPr>
              <a:solidFill>
                <a:srgbClr val="DAEEF3"/>
              </a:solidFill>
            </c:spPr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440967345684709E-2"/>
                  <c:y val="-6.83736831540847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0884243304841658E-2"/>
                  <c:y val="-4.32667524684914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F783-426A-A521-B6DA2693BA20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'2.1_Regulación'!$C$99:$I$99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'2.1_Regulación'!$C$100:$I$100</c:f>
              <c:numCache>
                <c:formatCode>_ * #,##0_ ;_ * \-#,##0_ ;_ * "-"??_ ;_ @_ </c:formatCode>
                <c:ptCount val="7"/>
                <c:pt idx="0">
                  <c:v>210318</c:v>
                </c:pt>
                <c:pt idx="1">
                  <c:v>201595</c:v>
                </c:pt>
                <c:pt idx="2">
                  <c:v>226129</c:v>
                </c:pt>
                <c:pt idx="3">
                  <c:v>220115</c:v>
                </c:pt>
                <c:pt idx="4">
                  <c:v>197511</c:v>
                </c:pt>
                <c:pt idx="5">
                  <c:v>202244</c:v>
                </c:pt>
                <c:pt idx="6">
                  <c:v>197748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783-426A-A521-B6DA2693BA20}"/>
            </c:ext>
          </c:extLst>
        </c:ser>
        <c:ser>
          <c:idx val="1"/>
          <c:order val="1"/>
          <c:tx>
            <c:strRef>
              <c:f>'2.1_Regulación'!$B$101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F783-426A-A521-B6DA2693BA20}"/>
              </c:ext>
            </c:extLst>
          </c:dPt>
          <c:dPt>
            <c:idx val="1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F783-426A-A521-B6DA2693BA20}"/>
              </c:ext>
            </c:extLst>
          </c:dPt>
          <c:dPt>
            <c:idx val="2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F783-426A-A521-B6DA2693BA20}"/>
              </c:ext>
            </c:extLst>
          </c:dPt>
          <c:dPt>
            <c:idx val="3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F783-426A-A521-B6DA2693BA20}"/>
              </c:ext>
            </c:extLst>
          </c:dPt>
          <c:dPt>
            <c:idx val="4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F783-426A-A521-B6DA2693BA20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8166879955159048E-2"/>
                  <c:y val="-4.96823588540794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2487539335814976E-2"/>
                  <c:y val="6.5364119631445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773395119101861E-2"/>
                  <c:y val="6.01793153565042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F783-426A-A521-B6DA2693BA20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'2.1_Regulación'!$C$99:$I$99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'2.1_Regulación'!$C$101:$I$101</c:f>
              <c:numCache>
                <c:formatCode>_ * #,##0_ ;_ * \-#,##0_ ;_ * "-"??_ ;_ @_ </c:formatCode>
                <c:ptCount val="7"/>
                <c:pt idx="0">
                  <c:v>210318</c:v>
                </c:pt>
                <c:pt idx="1">
                  <c:v>201595</c:v>
                </c:pt>
                <c:pt idx="2">
                  <c:v>226129</c:v>
                </c:pt>
                <c:pt idx="3">
                  <c:v>220115</c:v>
                </c:pt>
                <c:pt idx="4">
                  <c:v>197511</c:v>
                </c:pt>
                <c:pt idx="5">
                  <c:v>195088.37666046876</c:v>
                </c:pt>
                <c:pt idx="6">
                  <c:v>192695.46864740158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0-F783-426A-A521-B6DA2693BA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7107232"/>
        <c:axId val="-127106144"/>
      </c:lineChart>
      <c:catAx>
        <c:axId val="-127107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127106144"/>
        <c:crosses val="autoZero"/>
        <c:auto val="1"/>
        <c:lblAlgn val="ctr"/>
        <c:lblOffset val="100"/>
        <c:noMultiLvlLbl val="0"/>
      </c:catAx>
      <c:valAx>
        <c:axId val="-127106144"/>
        <c:scaling>
          <c:orientation val="minMax"/>
          <c:max val="230000"/>
          <c:min val="18500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txPr>
          <a:bodyPr/>
          <a:lstStyle/>
          <a:p>
            <a:pPr>
              <a:defRPr sz="600">
                <a:solidFill>
                  <a:schemeClr val="bg1">
                    <a:lumMod val="50000"/>
                  </a:schemeClr>
                </a:solidFill>
              </a:defRPr>
            </a:pPr>
            <a:endParaRPr lang="es-EC"/>
          </a:p>
        </c:txPr>
        <c:crossAx val="-1271072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4462342584289649E-2"/>
          <c:y val="0.8997693292954777"/>
          <c:w val="0.81938347224279806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836865295493511E-3"/>
          <c:y val="1.6620988676641059E-2"/>
          <c:w val="0.97633144906088398"/>
          <c:h val="0.75072131191540181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71E3E9"/>
              </a:solidFill>
            </a:ln>
          </c:spPr>
          <c:marker>
            <c:symbol val="none"/>
          </c:marker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260-493E-AD04-3C0128B406E3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ln w="38100">
              <a:solidFill>
                <a:srgbClr val="929292"/>
              </a:solidFill>
              <a:prstDash val="dash"/>
            </a:ln>
          </c:spPr>
          <c:marker>
            <c:symbol val="none"/>
          </c:marker>
          <c:dPt>
            <c:idx val="1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260-493E-AD04-3C0128B406E3}"/>
              </c:ext>
            </c:extLst>
          </c:dPt>
          <c:dPt>
            <c:idx val="2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260-493E-AD04-3C0128B406E3}"/>
              </c:ext>
            </c:extLst>
          </c:dPt>
          <c:dPt>
            <c:idx val="3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5260-493E-AD04-3C0128B406E3}"/>
              </c:ext>
            </c:extLst>
          </c:dPt>
          <c:dPt>
            <c:idx val="4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5260-493E-AD04-3C0128B406E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5260-493E-AD04-3C0128B406E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260-493E-AD04-3C0128B406E3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5260-493E-AD04-3C0128B406E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9242322806240418E-2"/>
                  <c:y val="-4.90478711611255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5260-493E-AD04-3C0128B406E3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5260-493E-AD04-3C0128B406E3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9976936719156341E-2"/>
                  <c:y val="-8.2028213124423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5260-493E-AD04-3C0128B406E3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5260-493E-AD04-3C0128B406E3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27109952"/>
        <c:axId val="-127104512"/>
      </c:lineChart>
      <c:catAx>
        <c:axId val="-127109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127104512"/>
        <c:crosses val="autoZero"/>
        <c:auto val="1"/>
        <c:lblAlgn val="ctr"/>
        <c:lblOffset val="100"/>
        <c:noMultiLvlLbl val="0"/>
      </c:catAx>
      <c:valAx>
        <c:axId val="-127104512"/>
        <c:scaling>
          <c:orientation val="minMax"/>
          <c:min val="1900000"/>
        </c:scaling>
        <c:delete val="1"/>
        <c:axPos val="l"/>
        <c:numFmt formatCode="General" sourceLinked="1"/>
        <c:majorTickMark val="out"/>
        <c:minorTickMark val="none"/>
        <c:tickLblPos val="nextTo"/>
        <c:crossAx val="-127109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961835505399236"/>
          <c:y val="0.8997693292954777"/>
          <c:w val="0.70852389734154531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747342544722473E-2"/>
          <c:y val="1.6621114048546715E-2"/>
          <c:w val="0.96834045734760954"/>
          <c:h val="0.75072131191540181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71E3E9"/>
              </a:solidFill>
            </a:ln>
          </c:spPr>
          <c:marker>
            <c:symbol val="none"/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8B6C-43D3-AEDF-3965D3E8D3C1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3.8087453663667663E-2"/>
                  <c:y val="4.56506415426180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B6C-43D3-AEDF-3965D3E8D3C1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B6C-43D3-AEDF-3965D3E8D3C1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ln w="38100">
              <a:solidFill>
                <a:srgbClr val="929292"/>
              </a:solidFill>
              <a:prstDash val="dash"/>
            </a:ln>
          </c:spPr>
          <c:marker>
            <c:symbol val="none"/>
          </c:marker>
          <c:dPt>
            <c:idx val="1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8B6C-43D3-AEDF-3965D3E8D3C1}"/>
              </c:ext>
            </c:extLst>
          </c:dPt>
          <c:dPt>
            <c:idx val="2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8B6C-43D3-AEDF-3965D3E8D3C1}"/>
              </c:ext>
            </c:extLst>
          </c:dPt>
          <c:dPt>
            <c:idx val="3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8B6C-43D3-AEDF-3965D3E8D3C1}"/>
              </c:ext>
            </c:extLst>
          </c:dPt>
          <c:dPt>
            <c:idx val="4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8B6C-43D3-AEDF-3965D3E8D3C1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8B6C-43D3-AEDF-3965D3E8D3C1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8B6C-43D3-AEDF-3965D3E8D3C1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8B6C-43D3-AEDF-3965D3E8D3C1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8B6C-43D3-AEDF-3965D3E8D3C1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27103968"/>
        <c:axId val="-127107776"/>
      </c:lineChart>
      <c:catAx>
        <c:axId val="-12710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127107776"/>
        <c:crosses val="autoZero"/>
        <c:auto val="1"/>
        <c:lblAlgn val="ctr"/>
        <c:lblOffset val="100"/>
        <c:noMultiLvlLbl val="0"/>
      </c:catAx>
      <c:valAx>
        <c:axId val="-127107776"/>
        <c:scaling>
          <c:orientation val="minMax"/>
          <c:min val="3900000"/>
        </c:scaling>
        <c:delete val="1"/>
        <c:axPos val="l"/>
        <c:numFmt formatCode="General" sourceLinked="1"/>
        <c:majorTickMark val="out"/>
        <c:minorTickMark val="none"/>
        <c:tickLblPos val="nextTo"/>
        <c:crossAx val="-1271039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961835505399236"/>
          <c:y val="0.8997693292954777"/>
          <c:w val="0.69150722175483692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638270592638658E-2"/>
          <c:y val="4.2825920258351323E-2"/>
          <c:w val="0.97777393542061375"/>
          <c:h val="0.75501146839351285"/>
        </c:manualLayout>
      </c:layout>
      <c:lineChart>
        <c:grouping val="standard"/>
        <c:varyColors val="0"/>
        <c:ser>
          <c:idx val="0"/>
          <c:order val="0"/>
          <c:tx>
            <c:strRef>
              <c:f>'2.2_Act_hos'!$B$42</c:f>
              <c:strCache>
                <c:ptCount val="1"/>
                <c:pt idx="0">
                  <c:v>Situación real</c:v>
                </c:pt>
              </c:strCache>
            </c:strRef>
          </c:tx>
          <c:spPr>
            <a:ln w="38100">
              <a:solidFill>
                <a:srgbClr val="71E3E9"/>
              </a:solidFill>
            </a:ln>
          </c:spPr>
          <c:marker>
            <c:spPr>
              <a:solidFill>
                <a:srgbClr val="DAEEF3"/>
              </a:solidFill>
              <a:ln>
                <a:solidFill>
                  <a:srgbClr val="71E3E9"/>
                </a:solidFill>
              </a:ln>
            </c:spPr>
          </c:marker>
          <c:dLbls>
            <c:dLbl>
              <c:idx val="5"/>
              <c:layout>
                <c:manualLayout>
                  <c:x val="-3.2792499453832405E-2"/>
                  <c:y val="5.06808803093620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6131316692189275E-2"/>
                  <c:y val="5.06808803093619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'2.2_Act_hos'!$C$41:$I$41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'2.2_Act_hos'!$C$42:$I$42</c:f>
              <c:numCache>
                <c:formatCode>_ * #,##0_ ;_ * \-#,##0_ ;_ * "-"??_ ;_ @_ </c:formatCode>
                <c:ptCount val="7"/>
                <c:pt idx="0">
                  <c:v>3043111</c:v>
                </c:pt>
                <c:pt idx="1">
                  <c:v>3056658</c:v>
                </c:pt>
                <c:pt idx="2">
                  <c:v>3289690</c:v>
                </c:pt>
                <c:pt idx="3">
                  <c:v>3817876</c:v>
                </c:pt>
                <c:pt idx="4">
                  <c:v>3784901</c:v>
                </c:pt>
                <c:pt idx="5">
                  <c:v>3524373</c:v>
                </c:pt>
                <c:pt idx="6">
                  <c:v>3575657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5DA-4571-84BF-56304491995A}"/>
            </c:ext>
          </c:extLst>
        </c:ser>
        <c:ser>
          <c:idx val="1"/>
          <c:order val="1"/>
          <c:tx>
            <c:strRef>
              <c:f>'2.2_Act_hos'!$B$43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05DA-4571-84BF-56304491995A}"/>
              </c:ext>
            </c:extLst>
          </c:dPt>
          <c:dPt>
            <c:idx val="1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05DA-4571-84BF-56304491995A}"/>
              </c:ext>
            </c:extLst>
          </c:dPt>
          <c:dPt>
            <c:idx val="2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05DA-4571-84BF-56304491995A}"/>
              </c:ext>
            </c:extLst>
          </c:dPt>
          <c:dPt>
            <c:idx val="3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05DA-4571-84BF-56304491995A}"/>
              </c:ext>
            </c:extLst>
          </c:dPt>
          <c:dPt>
            <c:idx val="4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05DA-4571-84BF-56304491995A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05DA-4571-84BF-56304491995A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05DA-4571-84BF-56304491995A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05DA-4571-84BF-56304491995A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05DA-4571-84BF-56304491995A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7552031885741008E-2"/>
                  <c:y val="-6.7768713684790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05DA-4571-84BF-56304491995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'2.2_Act_hos'!$C$41:$I$41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'2.2_Act_hos'!$C$43:$I$43</c:f>
              <c:numCache>
                <c:formatCode>_ * #,##0_ ;_ * \-#,##0_ ;_ * "-"??_ ;_ @_ </c:formatCode>
                <c:ptCount val="7"/>
                <c:pt idx="0">
                  <c:v>3043111</c:v>
                </c:pt>
                <c:pt idx="1">
                  <c:v>3056658</c:v>
                </c:pt>
                <c:pt idx="2">
                  <c:v>3289690</c:v>
                </c:pt>
                <c:pt idx="3">
                  <c:v>3817876</c:v>
                </c:pt>
                <c:pt idx="4">
                  <c:v>3784901</c:v>
                </c:pt>
                <c:pt idx="5">
                  <c:v>3796454.6136562843</c:v>
                </c:pt>
                <c:pt idx="6">
                  <c:v>3809117.1633323389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05DA-4571-84BF-563044919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7105056"/>
        <c:axId val="-127109408"/>
      </c:lineChart>
      <c:catAx>
        <c:axId val="-127105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127109408"/>
        <c:crosses val="autoZero"/>
        <c:auto val="1"/>
        <c:lblAlgn val="ctr"/>
        <c:lblOffset val="100"/>
        <c:noMultiLvlLbl val="0"/>
      </c:catAx>
      <c:valAx>
        <c:axId val="-127109408"/>
        <c:scaling>
          <c:orientation val="minMax"/>
          <c:max val="3900000"/>
          <c:min val="300000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txPr>
          <a:bodyPr/>
          <a:lstStyle/>
          <a:p>
            <a:pPr>
              <a:defRPr sz="200">
                <a:solidFill>
                  <a:schemeClr val="bg1">
                    <a:lumMod val="50000"/>
                  </a:schemeClr>
                </a:solidFill>
              </a:defRPr>
            </a:pPr>
            <a:endParaRPr lang="es-EC"/>
          </a:p>
        </c:txPr>
        <c:crossAx val="-1271050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4462342584289649E-2"/>
          <c:y val="0.8997693292954777"/>
          <c:w val="0.81938347224279806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638270592638658E-2"/>
          <c:y val="4.2825920258351323E-2"/>
          <c:w val="0.97777393542061375"/>
          <c:h val="0.75501146839351285"/>
        </c:manualLayout>
      </c:layout>
      <c:lineChart>
        <c:grouping val="standard"/>
        <c:varyColors val="0"/>
        <c:ser>
          <c:idx val="0"/>
          <c:order val="0"/>
          <c:tx>
            <c:strRef>
              <c:f>'1.1_Salud_total'!$B$67</c:f>
              <c:strCache>
                <c:ptCount val="1"/>
                <c:pt idx="0">
                  <c:v>Situación real</c:v>
                </c:pt>
              </c:strCache>
            </c:strRef>
          </c:tx>
          <c:spPr>
            <a:ln w="38100">
              <a:solidFill>
                <a:srgbClr val="71E3E9"/>
              </a:solidFill>
            </a:ln>
          </c:spPr>
          <c:marker>
            <c:spPr>
              <a:solidFill>
                <a:srgbClr val="C6F4F6"/>
              </a:solidFill>
              <a:ln>
                <a:solidFill>
                  <a:srgbClr val="71E3E9"/>
                </a:solidFill>
              </a:ln>
            </c:spPr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6691580547200264E-2"/>
                  <c:y val="4.6751184842127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8943218617881045E-2"/>
                  <c:y val="-5.75891488099427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466E-4F16-8262-787EF3285E87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'1.1_Salud_total'!$C$66:$I$66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'1.1_Salud_total'!$C$67:$I$67</c:f>
              <c:numCache>
                <c:formatCode>_ * #,##0_ ;_ * \-#,##0_ ;_ * "-"??_ ;_ @_ </c:formatCode>
                <c:ptCount val="7"/>
                <c:pt idx="0">
                  <c:v>2035188</c:v>
                </c:pt>
                <c:pt idx="1">
                  <c:v>2019793</c:v>
                </c:pt>
                <c:pt idx="2">
                  <c:v>2133605</c:v>
                </c:pt>
                <c:pt idx="3">
                  <c:v>2410500</c:v>
                </c:pt>
                <c:pt idx="4">
                  <c:v>2332152</c:v>
                </c:pt>
                <c:pt idx="5">
                  <c:v>2150002</c:v>
                </c:pt>
                <c:pt idx="6">
                  <c:v>2541187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466E-4F16-8262-787EF3285E87}"/>
            </c:ext>
          </c:extLst>
        </c:ser>
        <c:ser>
          <c:idx val="1"/>
          <c:order val="1"/>
          <c:tx>
            <c:strRef>
              <c:f>'1.1_Salud_total'!$B$68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466E-4F16-8262-787EF3285E87}"/>
              </c:ext>
            </c:extLst>
          </c:dPt>
          <c:dPt>
            <c:idx val="1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466E-4F16-8262-787EF3285E87}"/>
              </c:ext>
            </c:extLst>
          </c:dPt>
          <c:dPt>
            <c:idx val="2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466E-4F16-8262-787EF3285E87}"/>
              </c:ext>
            </c:extLst>
          </c:dPt>
          <c:dPt>
            <c:idx val="3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466E-4F16-8262-787EF3285E87}"/>
              </c:ext>
            </c:extLst>
          </c:dPt>
          <c:dPt>
            <c:idx val="4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466E-4F16-8262-787EF3285E87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3.2361636212571092E-2"/>
                  <c:y val="-4.54184377021927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6394022990462946E-2"/>
                  <c:y val="7.73246647455741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466E-4F16-8262-787EF3285E87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'1.1_Salud_total'!$C$66:$I$66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'1.1_Salud_total'!$C$68:$I$68</c:f>
              <c:numCache>
                <c:formatCode>_ * #,##0_ ;_ * \-#,##0_ ;_ * "-"??_ ;_ @_ </c:formatCode>
                <c:ptCount val="7"/>
                <c:pt idx="0">
                  <c:v>2035188</c:v>
                </c:pt>
                <c:pt idx="1">
                  <c:v>2019793</c:v>
                </c:pt>
                <c:pt idx="2">
                  <c:v>2133605</c:v>
                </c:pt>
                <c:pt idx="3">
                  <c:v>2410500</c:v>
                </c:pt>
                <c:pt idx="4">
                  <c:v>2332152</c:v>
                </c:pt>
                <c:pt idx="5">
                  <c:v>2361760.4761100961</c:v>
                </c:pt>
                <c:pt idx="6">
                  <c:v>2394490.4967141184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0-466E-4F16-8262-787EF3285E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374318752"/>
        <c:axId val="-374315488"/>
      </c:lineChart>
      <c:catAx>
        <c:axId val="-37431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374315488"/>
        <c:crosses val="autoZero"/>
        <c:auto val="1"/>
        <c:lblAlgn val="ctr"/>
        <c:lblOffset val="100"/>
        <c:noMultiLvlLbl val="0"/>
      </c:catAx>
      <c:valAx>
        <c:axId val="-374315488"/>
        <c:scaling>
          <c:orientation val="minMax"/>
          <c:max val="2600000"/>
          <c:min val="190000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txPr>
          <a:bodyPr/>
          <a:lstStyle/>
          <a:p>
            <a:pPr>
              <a:defRPr sz="200">
                <a:solidFill>
                  <a:schemeClr val="bg1">
                    <a:lumMod val="50000"/>
                  </a:schemeClr>
                </a:solidFill>
              </a:defRPr>
            </a:pPr>
            <a:endParaRPr lang="es-EC"/>
          </a:p>
        </c:txPr>
        <c:crossAx val="-3743187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4462342584289649E-2"/>
          <c:y val="0.8997693292954777"/>
          <c:w val="0.81938347224279806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638270592638658E-2"/>
          <c:y val="4.2825920258351323E-2"/>
          <c:w val="0.97777393542061375"/>
          <c:h val="0.75501146839351285"/>
        </c:manualLayout>
      </c:layout>
      <c:lineChart>
        <c:grouping val="standard"/>
        <c:varyColors val="0"/>
        <c:ser>
          <c:idx val="0"/>
          <c:order val="0"/>
          <c:tx>
            <c:strRef>
              <c:f>'2.2_Act_hos'!$B$67</c:f>
              <c:strCache>
                <c:ptCount val="1"/>
                <c:pt idx="0">
                  <c:v>Situación real</c:v>
                </c:pt>
              </c:strCache>
            </c:strRef>
          </c:tx>
          <c:spPr>
            <a:ln w="38100">
              <a:solidFill>
                <a:srgbClr val="71E3E9"/>
              </a:solidFill>
            </a:ln>
          </c:spPr>
          <c:marker>
            <c:spPr>
              <a:solidFill>
                <a:srgbClr val="C6F4F6"/>
              </a:solidFill>
              <a:ln>
                <a:solidFill>
                  <a:srgbClr val="71E3E9"/>
                </a:solidFill>
              </a:ln>
            </c:spPr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6691580547200264E-2"/>
                  <c:y val="4.6751184842127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4471354123818347E-2"/>
                  <c:y val="5.56510723587817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466E-4F16-8262-787EF3285E87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'2.2_Act_hos'!$C$66:$I$66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'2.2_Act_hos'!$C$67:$I$67</c:f>
              <c:numCache>
                <c:formatCode>_ * #,##0_ ;_ * \-#,##0_ ;_ * "-"??_ ;_ @_ </c:formatCode>
                <c:ptCount val="7"/>
                <c:pt idx="0">
                  <c:v>1168360</c:v>
                </c:pt>
                <c:pt idx="1">
                  <c:v>1146727</c:v>
                </c:pt>
                <c:pt idx="2">
                  <c:v>1237433</c:v>
                </c:pt>
                <c:pt idx="3">
                  <c:v>1520032</c:v>
                </c:pt>
                <c:pt idx="4">
                  <c:v>1434605</c:v>
                </c:pt>
                <c:pt idx="5">
                  <c:v>1268005</c:v>
                </c:pt>
                <c:pt idx="6">
                  <c:v>1277442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466E-4F16-8262-787EF3285E87}"/>
            </c:ext>
          </c:extLst>
        </c:ser>
        <c:ser>
          <c:idx val="1"/>
          <c:order val="1"/>
          <c:tx>
            <c:strRef>
              <c:f>'2.2_Act_hos'!$B$68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466E-4F16-8262-787EF3285E87}"/>
              </c:ext>
            </c:extLst>
          </c:dPt>
          <c:dPt>
            <c:idx val="1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466E-4F16-8262-787EF3285E87}"/>
              </c:ext>
            </c:extLst>
          </c:dPt>
          <c:dPt>
            <c:idx val="2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466E-4F16-8262-787EF3285E87}"/>
              </c:ext>
            </c:extLst>
          </c:dPt>
          <c:dPt>
            <c:idx val="3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466E-4F16-8262-787EF3285E87}"/>
              </c:ext>
            </c:extLst>
          </c:dPt>
          <c:dPt>
            <c:idx val="4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466E-4F16-8262-787EF3285E87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3.2361636212571092E-2"/>
                  <c:y val="-4.54184377021927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7499639800719041E-2"/>
                  <c:y val="-7.23141989416688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466E-4F16-8262-787EF3285E87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'2.2_Act_hos'!$C$66:$I$66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'2.2_Act_hos'!$C$68:$I$68</c:f>
              <c:numCache>
                <c:formatCode>_ * #,##0_ ;_ * \-#,##0_ ;_ * "-"??_ ;_ @_ </c:formatCode>
                <c:ptCount val="7"/>
                <c:pt idx="0">
                  <c:v>1168360</c:v>
                </c:pt>
                <c:pt idx="1">
                  <c:v>1146727</c:v>
                </c:pt>
                <c:pt idx="2">
                  <c:v>1237433</c:v>
                </c:pt>
                <c:pt idx="3">
                  <c:v>1520032</c:v>
                </c:pt>
                <c:pt idx="4">
                  <c:v>1434605</c:v>
                </c:pt>
                <c:pt idx="5">
                  <c:v>1451207.1633315326</c:v>
                </c:pt>
                <c:pt idx="6">
                  <c:v>1468977.6562534203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0-466E-4F16-8262-787EF3285E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7108864"/>
        <c:axId val="-127105600"/>
      </c:lineChart>
      <c:catAx>
        <c:axId val="-12710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127105600"/>
        <c:crosses val="autoZero"/>
        <c:auto val="1"/>
        <c:lblAlgn val="ctr"/>
        <c:lblOffset val="100"/>
        <c:noMultiLvlLbl val="0"/>
      </c:catAx>
      <c:valAx>
        <c:axId val="-127105600"/>
        <c:scaling>
          <c:orientation val="minMax"/>
          <c:max val="1560000"/>
          <c:min val="110000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txPr>
          <a:bodyPr/>
          <a:lstStyle/>
          <a:p>
            <a:pPr>
              <a:defRPr sz="200">
                <a:solidFill>
                  <a:schemeClr val="bg1">
                    <a:lumMod val="50000"/>
                  </a:schemeClr>
                </a:solidFill>
              </a:defRPr>
            </a:pPr>
            <a:endParaRPr lang="es-EC"/>
          </a:p>
        </c:txPr>
        <c:crossAx val="-1271088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4462342584289649E-2"/>
          <c:y val="0.8997693292954777"/>
          <c:w val="0.81938347224279806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532591859322118E-2"/>
          <c:y val="2.7622399597762557E-2"/>
          <c:w val="0.97777393542061375"/>
          <c:h val="0.75501146839351285"/>
        </c:manualLayout>
      </c:layout>
      <c:lineChart>
        <c:grouping val="standard"/>
        <c:varyColors val="0"/>
        <c:ser>
          <c:idx val="0"/>
          <c:order val="0"/>
          <c:tx>
            <c:strRef>
              <c:f>'2.2_Act_hos'!$B$117</c:f>
              <c:strCache>
                <c:ptCount val="1"/>
                <c:pt idx="0">
                  <c:v>Situación real</c:v>
                </c:pt>
              </c:strCache>
            </c:strRef>
          </c:tx>
          <c:spPr>
            <a:ln w="38100">
              <a:solidFill>
                <a:srgbClr val="71E3E9"/>
              </a:solidFill>
            </a:ln>
          </c:spPr>
          <c:marker>
            <c:spPr>
              <a:solidFill>
                <a:srgbClr val="DAEEF3"/>
              </a:solidFill>
              <a:ln>
                <a:solidFill>
                  <a:srgbClr val="71E3E9"/>
                </a:solidFill>
              </a:ln>
            </c:spPr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2200000572994075E-2"/>
                  <c:y val="5.50140513750594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6402847114848647E-2"/>
                  <c:y val="5.80724326686239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F783-426A-A521-B6DA2693BA20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'2.2_Act_hos'!$C$116:$I$116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'2.2_Act_hos'!$C$117:$I$117</c:f>
              <c:numCache>
                <c:formatCode>_ * #,##0_ ;_ * \-#,##0_ ;_ * "-"??_ ;_ @_ </c:formatCode>
                <c:ptCount val="7"/>
                <c:pt idx="0">
                  <c:v>1494690</c:v>
                </c:pt>
                <c:pt idx="1">
                  <c:v>1518201</c:v>
                </c:pt>
                <c:pt idx="2">
                  <c:v>1695282</c:v>
                </c:pt>
                <c:pt idx="3">
                  <c:v>1858633</c:v>
                </c:pt>
                <c:pt idx="4">
                  <c:v>1889566</c:v>
                </c:pt>
                <c:pt idx="5">
                  <c:v>1830306</c:v>
                </c:pt>
                <c:pt idx="6">
                  <c:v>1873411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783-426A-A521-B6DA2693BA20}"/>
            </c:ext>
          </c:extLst>
        </c:ser>
        <c:ser>
          <c:idx val="1"/>
          <c:order val="1"/>
          <c:tx>
            <c:strRef>
              <c:f>'2.2_Act_hos'!$B$118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F783-426A-A521-B6DA2693BA20}"/>
              </c:ext>
            </c:extLst>
          </c:dPt>
          <c:dPt>
            <c:idx val="1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F783-426A-A521-B6DA2693BA20}"/>
              </c:ext>
            </c:extLst>
          </c:dPt>
          <c:dPt>
            <c:idx val="2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F783-426A-A521-B6DA2693BA20}"/>
              </c:ext>
            </c:extLst>
          </c:dPt>
          <c:dPt>
            <c:idx val="3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F783-426A-A521-B6DA2693BA20}"/>
              </c:ext>
            </c:extLst>
          </c:dPt>
          <c:dPt>
            <c:idx val="4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F783-426A-A521-B6DA2693BA20}"/>
              </c:ext>
            </c:extLst>
          </c:dPt>
          <c:dPt>
            <c:idx val="5"/>
            <c:bubble3D val="0"/>
          </c:dPt>
          <c:dPt>
            <c:idx val="6"/>
            <c:bubble3D val="0"/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8166879955159048E-2"/>
                  <c:y val="-4.96823588540794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5744488818674945E-2"/>
                  <c:y val="-5.30594287869129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7659966555731221E-2"/>
                  <c:y val="-6.19637208160871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F783-426A-A521-B6DA2693BA20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'2.2_Act_hos'!$C$116:$I$116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'2.2_Act_hos'!$C$118:$I$118</c:f>
              <c:numCache>
                <c:formatCode>_ * #,##0_ ;_ * \-#,##0_ ;_ * "-"??_ ;_ @_ </c:formatCode>
                <c:ptCount val="7"/>
                <c:pt idx="0">
                  <c:v>1494690</c:v>
                </c:pt>
                <c:pt idx="1">
                  <c:v>1518201</c:v>
                </c:pt>
                <c:pt idx="2">
                  <c:v>1695282</c:v>
                </c:pt>
                <c:pt idx="3">
                  <c:v>1858633</c:v>
                </c:pt>
                <c:pt idx="4">
                  <c:v>1889566</c:v>
                </c:pt>
                <c:pt idx="5">
                  <c:v>1891347.6184577763</c:v>
                </c:pt>
                <c:pt idx="6">
                  <c:v>1893593.1002812146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0-F783-426A-A521-B6DA2693BA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7108320"/>
        <c:axId val="-1448027648"/>
      </c:lineChart>
      <c:catAx>
        <c:axId val="-127108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1448027648"/>
        <c:crosses val="autoZero"/>
        <c:auto val="1"/>
        <c:lblAlgn val="ctr"/>
        <c:lblOffset val="100"/>
        <c:noMultiLvlLbl val="0"/>
      </c:catAx>
      <c:valAx>
        <c:axId val="-1448027648"/>
        <c:scaling>
          <c:orientation val="minMax"/>
          <c:max val="1950000"/>
          <c:min val="140000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txPr>
          <a:bodyPr/>
          <a:lstStyle/>
          <a:p>
            <a:pPr>
              <a:defRPr sz="200">
                <a:solidFill>
                  <a:schemeClr val="bg1">
                    <a:lumMod val="50000"/>
                  </a:schemeClr>
                </a:solidFill>
              </a:defRPr>
            </a:pPr>
            <a:endParaRPr lang="es-EC"/>
          </a:p>
        </c:txPr>
        <c:crossAx val="-1271083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4462342584289649E-2"/>
          <c:y val="0.8997693292954777"/>
          <c:w val="0.81938347224279806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532591859322118E-2"/>
          <c:y val="2.7622399597762557E-2"/>
          <c:w val="0.97777393542061375"/>
          <c:h val="0.75501146839351285"/>
        </c:manualLayout>
      </c:layout>
      <c:lineChart>
        <c:grouping val="standard"/>
        <c:varyColors val="0"/>
        <c:ser>
          <c:idx val="0"/>
          <c:order val="0"/>
          <c:tx>
            <c:strRef>
              <c:f>'2.2_Act_hos'!$B$92</c:f>
              <c:strCache>
                <c:ptCount val="1"/>
                <c:pt idx="0">
                  <c:v>Situación real</c:v>
                </c:pt>
              </c:strCache>
            </c:strRef>
          </c:tx>
          <c:spPr>
            <a:ln w="38100">
              <a:solidFill>
                <a:srgbClr val="71E3E9"/>
              </a:solidFill>
            </a:ln>
          </c:spPr>
          <c:marker>
            <c:spPr>
              <a:solidFill>
                <a:srgbClr val="DAEEF3"/>
              </a:solidFill>
              <a:ln>
                <a:solidFill>
                  <a:srgbClr val="71E3E9"/>
                </a:solidFill>
              </a:ln>
            </c:spPr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2200000572994075E-2"/>
                  <c:y val="5.50140513750594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5297438480963124E-2"/>
                  <c:y val="5.4191647390908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F783-426A-A521-B6DA2693BA20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'2.2_Act_hos'!$C$91:$I$91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'2.2_Act_hos'!$C$92:$I$92</c:f>
              <c:numCache>
                <c:formatCode>_ * #,##0_ ;_ * \-#,##0_ ;_ * "-"??_ ;_ @_ </c:formatCode>
                <c:ptCount val="7"/>
                <c:pt idx="0">
                  <c:v>1874752</c:v>
                </c:pt>
                <c:pt idx="1">
                  <c:v>1909931</c:v>
                </c:pt>
                <c:pt idx="2">
                  <c:v>2052256</c:v>
                </c:pt>
                <c:pt idx="3">
                  <c:v>2297844</c:v>
                </c:pt>
                <c:pt idx="4">
                  <c:v>2350296</c:v>
                </c:pt>
                <c:pt idx="5">
                  <c:v>2256368</c:v>
                </c:pt>
                <c:pt idx="6">
                  <c:v>2298215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783-426A-A521-B6DA2693BA20}"/>
            </c:ext>
          </c:extLst>
        </c:ser>
        <c:ser>
          <c:idx val="1"/>
          <c:order val="1"/>
          <c:tx>
            <c:strRef>
              <c:f>'2.2_Act_hos'!$B$93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F783-426A-A521-B6DA2693BA20}"/>
              </c:ext>
            </c:extLst>
          </c:dPt>
          <c:dPt>
            <c:idx val="1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F783-426A-A521-B6DA2693BA20}"/>
              </c:ext>
            </c:extLst>
          </c:dPt>
          <c:dPt>
            <c:idx val="2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F783-426A-A521-B6DA2693BA20}"/>
              </c:ext>
            </c:extLst>
          </c:dPt>
          <c:dPt>
            <c:idx val="3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F783-426A-A521-B6DA2693BA20}"/>
              </c:ext>
            </c:extLst>
          </c:dPt>
          <c:dPt>
            <c:idx val="4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F783-426A-A521-B6DA2693BA20}"/>
              </c:ext>
            </c:extLst>
          </c:dPt>
          <c:dPt>
            <c:idx val="5"/>
            <c:bubble3D val="0"/>
          </c:dPt>
          <c:dPt>
            <c:idx val="6"/>
            <c:bubble3D val="0"/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8166879955159048E-2"/>
                  <c:y val="-4.96823588540794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5744488818674945E-2"/>
                  <c:y val="-5.30594287869129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1027514752418061E-2"/>
                  <c:y val="-6.18863983433316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F783-426A-A521-B6DA2693BA20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'2.2_Act_hos'!$C$91:$I$91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'2.2_Act_hos'!$C$93:$I$93</c:f>
              <c:numCache>
                <c:formatCode>_ * #,##0_ ;_ * \-#,##0_ ;_ * "-"??_ ;_ @_ </c:formatCode>
                <c:ptCount val="7"/>
                <c:pt idx="0">
                  <c:v>1874752</c:v>
                </c:pt>
                <c:pt idx="1">
                  <c:v>1909931</c:v>
                </c:pt>
                <c:pt idx="2">
                  <c:v>2052256</c:v>
                </c:pt>
                <c:pt idx="3">
                  <c:v>2297844</c:v>
                </c:pt>
                <c:pt idx="4">
                  <c:v>2350296</c:v>
                </c:pt>
                <c:pt idx="5">
                  <c:v>2345247.4503247519</c:v>
                </c:pt>
                <c:pt idx="6">
                  <c:v>2340139.5070789186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0-F783-426A-A521-B6DA2693BA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48031456"/>
        <c:axId val="-1448028736"/>
      </c:lineChart>
      <c:catAx>
        <c:axId val="-1448031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1448028736"/>
        <c:crosses val="autoZero"/>
        <c:auto val="1"/>
        <c:lblAlgn val="ctr"/>
        <c:lblOffset val="100"/>
        <c:noMultiLvlLbl val="0"/>
      </c:catAx>
      <c:valAx>
        <c:axId val="-1448028736"/>
        <c:scaling>
          <c:orientation val="minMax"/>
          <c:max val="2409999.9999999995"/>
          <c:min val="184000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txPr>
          <a:bodyPr/>
          <a:lstStyle/>
          <a:p>
            <a:pPr>
              <a:defRPr sz="200">
                <a:solidFill>
                  <a:schemeClr val="bg1">
                    <a:lumMod val="50000"/>
                  </a:schemeClr>
                </a:solidFill>
              </a:defRPr>
            </a:pPr>
            <a:endParaRPr lang="es-EC"/>
          </a:p>
        </c:txPr>
        <c:crossAx val="-14480314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4462342584289649E-2"/>
          <c:y val="0.8997693292954777"/>
          <c:w val="0.81938347224279806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836865295493511E-3"/>
          <c:y val="1.6620988676641059E-2"/>
          <c:w val="0.97633144906088398"/>
          <c:h val="0.75072131191540181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71E3E9"/>
              </a:solidFill>
            </a:ln>
          </c:spPr>
          <c:marker>
            <c:symbol val="none"/>
          </c:marker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260-493E-AD04-3C0128B406E3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ln w="38100">
              <a:solidFill>
                <a:srgbClr val="929292"/>
              </a:solidFill>
              <a:prstDash val="dash"/>
            </a:ln>
          </c:spPr>
          <c:marker>
            <c:symbol val="none"/>
          </c:marker>
          <c:dPt>
            <c:idx val="1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260-493E-AD04-3C0128B406E3}"/>
              </c:ext>
            </c:extLst>
          </c:dPt>
          <c:dPt>
            <c:idx val="2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260-493E-AD04-3C0128B406E3}"/>
              </c:ext>
            </c:extLst>
          </c:dPt>
          <c:dPt>
            <c:idx val="3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5260-493E-AD04-3C0128B406E3}"/>
              </c:ext>
            </c:extLst>
          </c:dPt>
          <c:dPt>
            <c:idx val="4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5260-493E-AD04-3C0128B406E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5260-493E-AD04-3C0128B406E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260-493E-AD04-3C0128B406E3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5260-493E-AD04-3C0128B406E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9242322806240418E-2"/>
                  <c:y val="-4.90478711611255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5260-493E-AD04-3C0128B406E3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5260-493E-AD04-3C0128B406E3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9976936719156341E-2"/>
                  <c:y val="-8.2028213124423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5260-493E-AD04-3C0128B406E3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5260-493E-AD04-3C0128B406E3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48029824"/>
        <c:axId val="-1448030912"/>
      </c:lineChart>
      <c:catAx>
        <c:axId val="-1448029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1448030912"/>
        <c:crosses val="autoZero"/>
        <c:auto val="1"/>
        <c:lblAlgn val="ctr"/>
        <c:lblOffset val="100"/>
        <c:noMultiLvlLbl val="0"/>
      </c:catAx>
      <c:valAx>
        <c:axId val="-1448030912"/>
        <c:scaling>
          <c:orientation val="minMax"/>
          <c:min val="1900000"/>
        </c:scaling>
        <c:delete val="1"/>
        <c:axPos val="l"/>
        <c:numFmt formatCode="General" sourceLinked="1"/>
        <c:majorTickMark val="out"/>
        <c:minorTickMark val="none"/>
        <c:tickLblPos val="nextTo"/>
        <c:crossAx val="-14480298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961835505399236"/>
          <c:y val="0.8997693292954777"/>
          <c:w val="0.70852389734154531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747342544722473E-2"/>
          <c:y val="1.6621114048546715E-2"/>
          <c:w val="0.96834045734760954"/>
          <c:h val="0.75072131191540181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71E3E9"/>
              </a:solidFill>
            </a:ln>
          </c:spPr>
          <c:marker>
            <c:symbol val="none"/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8B6C-43D3-AEDF-3965D3E8D3C1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3.8087453663667663E-2"/>
                  <c:y val="4.56506415426180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B6C-43D3-AEDF-3965D3E8D3C1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B6C-43D3-AEDF-3965D3E8D3C1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ln w="38100">
              <a:solidFill>
                <a:srgbClr val="929292"/>
              </a:solidFill>
              <a:prstDash val="dash"/>
            </a:ln>
          </c:spPr>
          <c:marker>
            <c:symbol val="none"/>
          </c:marker>
          <c:dPt>
            <c:idx val="1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8B6C-43D3-AEDF-3965D3E8D3C1}"/>
              </c:ext>
            </c:extLst>
          </c:dPt>
          <c:dPt>
            <c:idx val="2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8B6C-43D3-AEDF-3965D3E8D3C1}"/>
              </c:ext>
            </c:extLst>
          </c:dPt>
          <c:dPt>
            <c:idx val="3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8B6C-43D3-AEDF-3965D3E8D3C1}"/>
              </c:ext>
            </c:extLst>
          </c:dPt>
          <c:dPt>
            <c:idx val="4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8B6C-43D3-AEDF-3965D3E8D3C1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8B6C-43D3-AEDF-3965D3E8D3C1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8B6C-43D3-AEDF-3965D3E8D3C1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8B6C-43D3-AEDF-3965D3E8D3C1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8B6C-43D3-AEDF-3965D3E8D3C1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48027104"/>
        <c:axId val="-1448026560"/>
      </c:lineChart>
      <c:catAx>
        <c:axId val="-1448027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1448026560"/>
        <c:crosses val="autoZero"/>
        <c:auto val="1"/>
        <c:lblAlgn val="ctr"/>
        <c:lblOffset val="100"/>
        <c:noMultiLvlLbl val="0"/>
      </c:catAx>
      <c:valAx>
        <c:axId val="-1448026560"/>
        <c:scaling>
          <c:orientation val="minMax"/>
          <c:min val="3900000"/>
        </c:scaling>
        <c:delete val="1"/>
        <c:axPos val="l"/>
        <c:numFmt formatCode="General" sourceLinked="1"/>
        <c:majorTickMark val="out"/>
        <c:minorTickMark val="none"/>
        <c:tickLblPos val="nextTo"/>
        <c:crossAx val="-14480271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961835505399236"/>
          <c:y val="0.8997693292954777"/>
          <c:w val="0.69150722175483692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638270592638658E-2"/>
          <c:y val="4.2825920258351323E-2"/>
          <c:w val="0.97777393542061375"/>
          <c:h val="0.75501146839351285"/>
        </c:manualLayout>
      </c:layout>
      <c:lineChart>
        <c:grouping val="standard"/>
        <c:varyColors val="0"/>
        <c:ser>
          <c:idx val="0"/>
          <c:order val="0"/>
          <c:tx>
            <c:strRef>
              <c:f>'2.3_Act_ambu'!$B$42</c:f>
              <c:strCache>
                <c:ptCount val="1"/>
                <c:pt idx="0">
                  <c:v>Situación real</c:v>
                </c:pt>
              </c:strCache>
            </c:strRef>
          </c:tx>
          <c:spPr>
            <a:ln w="38100">
              <a:solidFill>
                <a:srgbClr val="71E3E9"/>
              </a:solidFill>
            </a:ln>
          </c:spPr>
          <c:marker>
            <c:spPr>
              <a:solidFill>
                <a:srgbClr val="DAEEF3"/>
              </a:solidFill>
              <a:ln>
                <a:solidFill>
                  <a:srgbClr val="71E3E9"/>
                </a:solidFill>
              </a:ln>
            </c:spPr>
          </c:marker>
          <c:dLbls>
            <c:dLbl>
              <c:idx val="5"/>
              <c:layout>
                <c:manualLayout>
                  <c:x val="-3.2792499453832405E-2"/>
                  <c:y val="5.06808803093620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5017889789498317E-2"/>
                  <c:y val="-6.0073905843673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'2.3_Act_ambu'!$C$41:$I$41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'2.3_Act_ambu'!$C$42:$I$42</c:f>
              <c:numCache>
                <c:formatCode>_ * #,##0_ ;_ * \-#,##0_ ;_ * "-"??_ ;_ @_ </c:formatCode>
                <c:ptCount val="7"/>
                <c:pt idx="0">
                  <c:v>2046010</c:v>
                </c:pt>
                <c:pt idx="1">
                  <c:v>2173298</c:v>
                </c:pt>
                <c:pt idx="2">
                  <c:v>2282200</c:v>
                </c:pt>
                <c:pt idx="3">
                  <c:v>2353761</c:v>
                </c:pt>
                <c:pt idx="4">
                  <c:v>2375531</c:v>
                </c:pt>
                <c:pt idx="5">
                  <c:v>2314459</c:v>
                </c:pt>
                <c:pt idx="6">
                  <c:v>2393893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5DA-4571-84BF-56304491995A}"/>
            </c:ext>
          </c:extLst>
        </c:ser>
        <c:ser>
          <c:idx val="1"/>
          <c:order val="1"/>
          <c:tx>
            <c:strRef>
              <c:f>'2.3_Act_ambu'!$B$43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05DA-4571-84BF-56304491995A}"/>
              </c:ext>
            </c:extLst>
          </c:dPt>
          <c:dPt>
            <c:idx val="1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05DA-4571-84BF-56304491995A}"/>
              </c:ext>
            </c:extLst>
          </c:dPt>
          <c:dPt>
            <c:idx val="2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05DA-4571-84BF-56304491995A}"/>
              </c:ext>
            </c:extLst>
          </c:dPt>
          <c:dPt>
            <c:idx val="3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05DA-4571-84BF-56304491995A}"/>
              </c:ext>
            </c:extLst>
          </c:dPt>
          <c:dPt>
            <c:idx val="4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05DA-4571-84BF-56304491995A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05DA-4571-84BF-56304491995A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05DA-4571-84BF-56304491995A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05DA-4571-84BF-56304491995A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05DA-4571-84BF-56304491995A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9758043566904289E-2"/>
                  <c:y val="6.85448692727918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05DA-4571-84BF-56304491995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'2.3_Act_ambu'!$C$41:$I$41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'2.3_Act_ambu'!$C$43:$I$43</c:f>
              <c:numCache>
                <c:formatCode>_ * #,##0_ ;_ * \-#,##0_ ;_ * "-"??_ ;_ @_ </c:formatCode>
                <c:ptCount val="7"/>
                <c:pt idx="0">
                  <c:v>2046010</c:v>
                </c:pt>
                <c:pt idx="1">
                  <c:v>2173298</c:v>
                </c:pt>
                <c:pt idx="2">
                  <c:v>2282200</c:v>
                </c:pt>
                <c:pt idx="3">
                  <c:v>2353761</c:v>
                </c:pt>
                <c:pt idx="4">
                  <c:v>2375531</c:v>
                </c:pt>
                <c:pt idx="5">
                  <c:v>2380475.8262824817</c:v>
                </c:pt>
                <c:pt idx="6">
                  <c:v>2386960.3730231863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05DA-4571-84BF-563044919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48024928"/>
        <c:axId val="-1448030368"/>
      </c:lineChart>
      <c:catAx>
        <c:axId val="-144802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1448030368"/>
        <c:crosses val="autoZero"/>
        <c:auto val="1"/>
        <c:lblAlgn val="ctr"/>
        <c:lblOffset val="100"/>
        <c:noMultiLvlLbl val="0"/>
      </c:catAx>
      <c:valAx>
        <c:axId val="-1448030368"/>
        <c:scaling>
          <c:orientation val="minMax"/>
          <c:max val="2449999.9999999995"/>
          <c:min val="200000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txPr>
          <a:bodyPr/>
          <a:lstStyle/>
          <a:p>
            <a:pPr>
              <a:defRPr sz="200">
                <a:solidFill>
                  <a:schemeClr val="bg1">
                    <a:lumMod val="50000"/>
                  </a:schemeClr>
                </a:solidFill>
              </a:defRPr>
            </a:pPr>
            <a:endParaRPr lang="es-EC"/>
          </a:p>
        </c:txPr>
        <c:crossAx val="-14480249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4462342584289649E-2"/>
          <c:y val="0.8997693292954777"/>
          <c:w val="0.81938347224279806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638270592638658E-2"/>
          <c:y val="4.2825920258351323E-2"/>
          <c:w val="0.97777393542061375"/>
          <c:h val="0.75501146839351285"/>
        </c:manualLayout>
      </c:layout>
      <c:lineChart>
        <c:grouping val="standard"/>
        <c:varyColors val="0"/>
        <c:ser>
          <c:idx val="0"/>
          <c:order val="0"/>
          <c:tx>
            <c:strRef>
              <c:f>'2.3_Act_ambu'!$B$67</c:f>
              <c:strCache>
                <c:ptCount val="1"/>
                <c:pt idx="0">
                  <c:v>Situación real</c:v>
                </c:pt>
              </c:strCache>
            </c:strRef>
          </c:tx>
          <c:spPr>
            <a:ln w="38100">
              <a:solidFill>
                <a:srgbClr val="71E3E9"/>
              </a:solidFill>
            </a:ln>
          </c:spPr>
          <c:marker>
            <c:spPr>
              <a:solidFill>
                <a:srgbClr val="C6F4F6"/>
              </a:solidFill>
              <a:ln>
                <a:solidFill>
                  <a:srgbClr val="71E3E9"/>
                </a:solidFill>
              </a:ln>
            </c:spPr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6691580547200264E-2"/>
                  <c:y val="4.6751184842127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4471354123818347E-2"/>
                  <c:y val="5.56510723587817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466E-4F16-8262-787EF3285E87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'2.3_Act_ambu'!$C$66:$I$66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'2.3_Act_ambu'!$C$67:$I$67</c:f>
              <c:numCache>
                <c:formatCode>_ * #,##0_ ;_ * \-#,##0_ ;_ * "-"??_ ;_ @_ </c:formatCode>
                <c:ptCount val="7"/>
                <c:pt idx="0">
                  <c:v>651652</c:v>
                </c:pt>
                <c:pt idx="1">
                  <c:v>664575</c:v>
                </c:pt>
                <c:pt idx="2">
                  <c:v>680074</c:v>
                </c:pt>
                <c:pt idx="3">
                  <c:v>658877</c:v>
                </c:pt>
                <c:pt idx="4">
                  <c:v>678564</c:v>
                </c:pt>
                <c:pt idx="5">
                  <c:v>629772</c:v>
                </c:pt>
                <c:pt idx="6">
                  <c:v>652052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466E-4F16-8262-787EF3285E87}"/>
            </c:ext>
          </c:extLst>
        </c:ser>
        <c:ser>
          <c:idx val="1"/>
          <c:order val="1"/>
          <c:tx>
            <c:strRef>
              <c:f>'2.3_Act_ambu'!$B$68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466E-4F16-8262-787EF3285E87}"/>
              </c:ext>
            </c:extLst>
          </c:dPt>
          <c:dPt>
            <c:idx val="1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466E-4F16-8262-787EF3285E87}"/>
              </c:ext>
            </c:extLst>
          </c:dPt>
          <c:dPt>
            <c:idx val="2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466E-4F16-8262-787EF3285E87}"/>
              </c:ext>
            </c:extLst>
          </c:dPt>
          <c:dPt>
            <c:idx val="3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466E-4F16-8262-787EF3285E87}"/>
              </c:ext>
            </c:extLst>
          </c:dPt>
          <c:dPt>
            <c:idx val="4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466E-4F16-8262-787EF3285E87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3.2361636212571092E-2"/>
                  <c:y val="-4.54184377021927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7499639800719041E-2"/>
                  <c:y val="-7.23141989416688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466E-4F16-8262-787EF3285E87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'2.3_Act_ambu'!$C$66:$I$66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'2.3_Act_ambu'!$C$68:$I$68</c:f>
              <c:numCache>
                <c:formatCode>_ * #,##0_ ;_ * \-#,##0_ ;_ * "-"??_ ;_ @_ </c:formatCode>
                <c:ptCount val="7"/>
                <c:pt idx="0">
                  <c:v>651652</c:v>
                </c:pt>
                <c:pt idx="1">
                  <c:v>664575</c:v>
                </c:pt>
                <c:pt idx="2">
                  <c:v>680074</c:v>
                </c:pt>
                <c:pt idx="3">
                  <c:v>658877</c:v>
                </c:pt>
                <c:pt idx="4">
                  <c:v>678564</c:v>
                </c:pt>
                <c:pt idx="5">
                  <c:v>685531.05467664474</c:v>
                </c:pt>
                <c:pt idx="6">
                  <c:v>693004.24431671551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0-466E-4F16-8262-787EF3285E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48029280"/>
        <c:axId val="-1448028192"/>
      </c:lineChart>
      <c:catAx>
        <c:axId val="-1448029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1448028192"/>
        <c:crosses val="autoZero"/>
        <c:auto val="1"/>
        <c:lblAlgn val="ctr"/>
        <c:lblOffset val="100"/>
        <c:noMultiLvlLbl val="0"/>
      </c:catAx>
      <c:valAx>
        <c:axId val="-1448028192"/>
        <c:scaling>
          <c:orientation val="minMax"/>
          <c:max val="700000.00000000012"/>
          <c:min val="620000.00000000012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txPr>
          <a:bodyPr/>
          <a:lstStyle/>
          <a:p>
            <a:pPr>
              <a:defRPr sz="200">
                <a:solidFill>
                  <a:schemeClr val="bg1">
                    <a:lumMod val="50000"/>
                  </a:schemeClr>
                </a:solidFill>
              </a:defRPr>
            </a:pPr>
            <a:endParaRPr lang="es-EC"/>
          </a:p>
        </c:txPr>
        <c:crossAx val="-1448029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4462342584289649E-2"/>
          <c:y val="0.8997693292954777"/>
          <c:w val="0.81938347224279806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532591859322118E-2"/>
          <c:y val="2.7622399597762557E-2"/>
          <c:w val="0.97777393542061375"/>
          <c:h val="0.75501146839351285"/>
        </c:manualLayout>
      </c:layout>
      <c:lineChart>
        <c:grouping val="standard"/>
        <c:varyColors val="0"/>
        <c:ser>
          <c:idx val="0"/>
          <c:order val="0"/>
          <c:tx>
            <c:strRef>
              <c:f>'2.3_Act_ambu'!$B$117</c:f>
              <c:strCache>
                <c:ptCount val="1"/>
                <c:pt idx="0">
                  <c:v>Situación real</c:v>
                </c:pt>
              </c:strCache>
            </c:strRef>
          </c:tx>
          <c:spPr>
            <a:ln w="38100">
              <a:solidFill>
                <a:srgbClr val="71E3E9"/>
              </a:solidFill>
            </a:ln>
          </c:spPr>
          <c:marker>
            <c:spPr>
              <a:solidFill>
                <a:srgbClr val="DAEEF3"/>
              </a:solidFill>
              <a:ln>
                <a:solidFill>
                  <a:srgbClr val="71E3E9"/>
                </a:solidFill>
              </a:ln>
            </c:spPr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6612931794358115E-2"/>
                  <c:y val="-5.90130816955026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4196421831358043E-2"/>
                  <c:y val="-4.83528915305673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F783-426A-A521-B6DA2693BA20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'2.3_Act_ambu'!$C$116:$I$116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'2.3_Act_ambu'!$C$117:$I$117</c:f>
              <c:numCache>
                <c:formatCode>_ * #,##0_ ;_ * \-#,##0_ ;_ * "-"??_ ;_ @_ </c:formatCode>
                <c:ptCount val="7"/>
                <c:pt idx="0">
                  <c:v>1066076</c:v>
                </c:pt>
                <c:pt idx="1">
                  <c:v>1134286</c:v>
                </c:pt>
                <c:pt idx="2">
                  <c:v>1240107</c:v>
                </c:pt>
                <c:pt idx="3">
                  <c:v>1321143</c:v>
                </c:pt>
                <c:pt idx="4">
                  <c:v>1298127</c:v>
                </c:pt>
                <c:pt idx="5">
                  <c:v>1327845</c:v>
                </c:pt>
                <c:pt idx="6">
                  <c:v>1362381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783-426A-A521-B6DA2693BA20}"/>
            </c:ext>
          </c:extLst>
        </c:ser>
        <c:ser>
          <c:idx val="1"/>
          <c:order val="1"/>
          <c:tx>
            <c:strRef>
              <c:f>'2.3_Act_ambu'!$B$118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F783-426A-A521-B6DA2693BA20}"/>
              </c:ext>
            </c:extLst>
          </c:dPt>
          <c:dPt>
            <c:idx val="1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F783-426A-A521-B6DA2693BA20}"/>
              </c:ext>
            </c:extLst>
          </c:dPt>
          <c:dPt>
            <c:idx val="2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F783-426A-A521-B6DA2693BA20}"/>
              </c:ext>
            </c:extLst>
          </c:dPt>
          <c:dPt>
            <c:idx val="3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F783-426A-A521-B6DA2693BA20}"/>
              </c:ext>
            </c:extLst>
          </c:dPt>
          <c:dPt>
            <c:idx val="4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F783-426A-A521-B6DA2693BA20}"/>
              </c:ext>
            </c:extLst>
          </c:dPt>
          <c:dPt>
            <c:idx val="5"/>
            <c:bubble3D val="0"/>
          </c:dPt>
          <c:dPt>
            <c:idx val="6"/>
            <c:bubble3D val="0"/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8166879955159048E-2"/>
                  <c:y val="-4.96823588540794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7950968423881806E-2"/>
                  <c:y val="4.57640865409076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7659958704417781E-2"/>
                  <c:y val="4.82625078187896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F783-426A-A521-B6DA2693BA20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'2.3_Act_ambu'!$C$116:$I$116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'2.3_Act_ambu'!$C$118:$I$118</c:f>
              <c:numCache>
                <c:formatCode>_ * #,##0_ ;_ * \-#,##0_ ;_ * "-"??_ ;_ @_ </c:formatCode>
                <c:ptCount val="7"/>
                <c:pt idx="0">
                  <c:v>1066076</c:v>
                </c:pt>
                <c:pt idx="1">
                  <c:v>1134286</c:v>
                </c:pt>
                <c:pt idx="2">
                  <c:v>1240107</c:v>
                </c:pt>
                <c:pt idx="3">
                  <c:v>1321143</c:v>
                </c:pt>
                <c:pt idx="4">
                  <c:v>1298127</c:v>
                </c:pt>
                <c:pt idx="5">
                  <c:v>1291761.2125648938</c:v>
                </c:pt>
                <c:pt idx="6">
                  <c:v>1286128.5520813789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0-F783-426A-A521-B6DA2693BA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48026016"/>
        <c:axId val="-1448025472"/>
      </c:lineChart>
      <c:catAx>
        <c:axId val="-144802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1448025472"/>
        <c:crosses val="autoZero"/>
        <c:auto val="1"/>
        <c:lblAlgn val="ctr"/>
        <c:lblOffset val="100"/>
        <c:noMultiLvlLbl val="0"/>
      </c:catAx>
      <c:valAx>
        <c:axId val="-1448025472"/>
        <c:scaling>
          <c:orientation val="minMax"/>
          <c:max val="1390000.0000000002"/>
          <c:min val="100000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txPr>
          <a:bodyPr/>
          <a:lstStyle/>
          <a:p>
            <a:pPr>
              <a:defRPr sz="200">
                <a:solidFill>
                  <a:schemeClr val="bg1">
                    <a:lumMod val="50000"/>
                  </a:schemeClr>
                </a:solidFill>
              </a:defRPr>
            </a:pPr>
            <a:endParaRPr lang="es-EC"/>
          </a:p>
        </c:txPr>
        <c:crossAx val="-14480260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4462342584289649E-2"/>
          <c:y val="0.8997693292954777"/>
          <c:w val="0.81938347224279806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532591859322118E-2"/>
          <c:y val="2.7622399597762557E-2"/>
          <c:w val="0.97777393542061375"/>
          <c:h val="0.75501146839351285"/>
        </c:manualLayout>
      </c:layout>
      <c:lineChart>
        <c:grouping val="standard"/>
        <c:varyColors val="0"/>
        <c:ser>
          <c:idx val="0"/>
          <c:order val="0"/>
          <c:tx>
            <c:strRef>
              <c:f>'2.3_Act_ambu'!$B$92</c:f>
              <c:strCache>
                <c:ptCount val="1"/>
                <c:pt idx="0">
                  <c:v>Situación real</c:v>
                </c:pt>
              </c:strCache>
            </c:strRef>
          </c:tx>
          <c:spPr>
            <a:ln w="38100">
              <a:solidFill>
                <a:srgbClr val="71E3E9"/>
              </a:solidFill>
            </a:ln>
          </c:spPr>
          <c:marker>
            <c:spPr>
              <a:solidFill>
                <a:srgbClr val="DAEEF3"/>
              </a:solidFill>
              <a:ln>
                <a:solidFill>
                  <a:srgbClr val="71E3E9"/>
                </a:solidFill>
              </a:ln>
            </c:spPr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4406470040810148E-2"/>
                  <c:y val="-8.56194127453004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529748099380791E-2"/>
                  <c:y val="-5.98355136159171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F783-426A-A521-B6DA2693BA20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'2.3_Act_ambu'!$C$91:$I$91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'2.3_Act_ambu'!$C$92:$I$92</c:f>
              <c:numCache>
                <c:formatCode>_ * #,##0_ ;_ * \-#,##0_ ;_ * "-"??_ ;_ @_ </c:formatCode>
                <c:ptCount val="7"/>
                <c:pt idx="0">
                  <c:v>1394357</c:v>
                </c:pt>
                <c:pt idx="1">
                  <c:v>1508723</c:v>
                </c:pt>
                <c:pt idx="2">
                  <c:v>1602127</c:v>
                </c:pt>
                <c:pt idx="3">
                  <c:v>1694884</c:v>
                </c:pt>
                <c:pt idx="4">
                  <c:v>1696967</c:v>
                </c:pt>
                <c:pt idx="5">
                  <c:v>1684687</c:v>
                </c:pt>
                <c:pt idx="6">
                  <c:v>1741841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783-426A-A521-B6DA2693BA20}"/>
            </c:ext>
          </c:extLst>
        </c:ser>
        <c:ser>
          <c:idx val="1"/>
          <c:order val="1"/>
          <c:tx>
            <c:strRef>
              <c:f>'2.3_Act_ambu'!$B$93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F783-426A-A521-B6DA2693BA20}"/>
              </c:ext>
            </c:extLst>
          </c:dPt>
          <c:dPt>
            <c:idx val="1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F783-426A-A521-B6DA2693BA20}"/>
              </c:ext>
            </c:extLst>
          </c:dPt>
          <c:dPt>
            <c:idx val="2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F783-426A-A521-B6DA2693BA20}"/>
              </c:ext>
            </c:extLst>
          </c:dPt>
          <c:dPt>
            <c:idx val="3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F783-426A-A521-B6DA2693BA20}"/>
              </c:ext>
            </c:extLst>
          </c:dPt>
          <c:dPt>
            <c:idx val="4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F783-426A-A521-B6DA2693BA20}"/>
              </c:ext>
            </c:extLst>
          </c:dPt>
          <c:dPt>
            <c:idx val="5"/>
            <c:bubble3D val="0"/>
          </c:dPt>
          <c:dPt>
            <c:idx val="6"/>
            <c:bubble3D val="0"/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8166879955159048E-2"/>
                  <c:y val="-4.96823588540794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4641275793559613E-2"/>
                  <c:y val="7.23704175907054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3234004911375375E-2"/>
                  <c:y val="4.4538818607073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F783-426A-A521-B6DA2693BA20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'2.3_Act_ambu'!$C$91:$I$91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'2.3_Act_ambu'!$C$93:$I$93</c:f>
              <c:numCache>
                <c:formatCode>_ * #,##0_ ;_ * \-#,##0_ ;_ * "-"??_ ;_ @_ </c:formatCode>
                <c:ptCount val="7"/>
                <c:pt idx="0">
                  <c:v>1394357</c:v>
                </c:pt>
                <c:pt idx="1">
                  <c:v>1508723</c:v>
                </c:pt>
                <c:pt idx="2">
                  <c:v>1602127</c:v>
                </c:pt>
                <c:pt idx="3">
                  <c:v>1694884</c:v>
                </c:pt>
                <c:pt idx="4">
                  <c:v>1696967</c:v>
                </c:pt>
                <c:pt idx="5">
                  <c:v>1694944.7716058372</c:v>
                </c:pt>
                <c:pt idx="6">
                  <c:v>1693956.1287064708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0-F783-426A-A521-B6DA2693BA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48032000"/>
        <c:axId val="-401950256"/>
      </c:lineChart>
      <c:catAx>
        <c:axId val="-144803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401950256"/>
        <c:crosses val="autoZero"/>
        <c:auto val="1"/>
        <c:lblAlgn val="ctr"/>
        <c:lblOffset val="100"/>
        <c:noMultiLvlLbl val="0"/>
      </c:catAx>
      <c:valAx>
        <c:axId val="-401950256"/>
        <c:scaling>
          <c:orientation val="minMax"/>
          <c:max val="1800000"/>
          <c:min val="135000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txPr>
          <a:bodyPr/>
          <a:lstStyle/>
          <a:p>
            <a:pPr>
              <a:defRPr sz="200">
                <a:solidFill>
                  <a:schemeClr val="bg1">
                    <a:lumMod val="50000"/>
                  </a:schemeClr>
                </a:solidFill>
              </a:defRPr>
            </a:pPr>
            <a:endParaRPr lang="es-EC"/>
          </a:p>
        </c:txPr>
        <c:crossAx val="-1448032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4462342584289649E-2"/>
          <c:y val="0.8997693292954777"/>
          <c:w val="0.81938347224279806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836865295493511E-3"/>
          <c:y val="1.6620988676641059E-2"/>
          <c:w val="0.97633144906088398"/>
          <c:h val="0.75072131191540181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71E3E9"/>
              </a:solidFill>
            </a:ln>
          </c:spPr>
          <c:marker>
            <c:symbol val="none"/>
          </c:marker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260-493E-AD04-3C0128B406E3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ln w="38100">
              <a:solidFill>
                <a:srgbClr val="929292"/>
              </a:solidFill>
              <a:prstDash val="dash"/>
            </a:ln>
          </c:spPr>
          <c:marker>
            <c:symbol val="none"/>
          </c:marker>
          <c:dPt>
            <c:idx val="1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260-493E-AD04-3C0128B406E3}"/>
              </c:ext>
            </c:extLst>
          </c:dPt>
          <c:dPt>
            <c:idx val="2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260-493E-AD04-3C0128B406E3}"/>
              </c:ext>
            </c:extLst>
          </c:dPt>
          <c:dPt>
            <c:idx val="3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5260-493E-AD04-3C0128B406E3}"/>
              </c:ext>
            </c:extLst>
          </c:dPt>
          <c:dPt>
            <c:idx val="4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5260-493E-AD04-3C0128B406E3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5260-493E-AD04-3C0128B406E3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260-493E-AD04-3C0128B406E3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5260-493E-AD04-3C0128B406E3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9242322806240418E-2"/>
                  <c:y val="-4.90478711611255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5260-493E-AD04-3C0128B406E3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5260-493E-AD04-3C0128B406E3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9976936719156341E-2"/>
                  <c:y val="-8.2028213124423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5260-493E-AD04-3C0128B406E3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5260-493E-AD04-3C0128B406E3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401960592"/>
        <c:axId val="-401963856"/>
      </c:lineChart>
      <c:catAx>
        <c:axId val="-40196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401963856"/>
        <c:crosses val="autoZero"/>
        <c:auto val="1"/>
        <c:lblAlgn val="ctr"/>
        <c:lblOffset val="100"/>
        <c:noMultiLvlLbl val="0"/>
      </c:catAx>
      <c:valAx>
        <c:axId val="-401963856"/>
        <c:scaling>
          <c:orientation val="minMax"/>
          <c:min val="1900000"/>
        </c:scaling>
        <c:delete val="1"/>
        <c:axPos val="l"/>
        <c:numFmt formatCode="General" sourceLinked="1"/>
        <c:majorTickMark val="out"/>
        <c:minorTickMark val="none"/>
        <c:tickLblPos val="nextTo"/>
        <c:crossAx val="-4019605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961835505399236"/>
          <c:y val="0.8997693292954777"/>
          <c:w val="0.70852389734154531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532591859322118E-2"/>
          <c:y val="2.7622399597762557E-2"/>
          <c:w val="0.97777393542061375"/>
          <c:h val="0.75501146839351285"/>
        </c:manualLayout>
      </c:layout>
      <c:lineChart>
        <c:grouping val="standard"/>
        <c:varyColors val="0"/>
        <c:ser>
          <c:idx val="0"/>
          <c:order val="0"/>
          <c:tx>
            <c:strRef>
              <c:f>'1.1_Salud_total'!$B$117</c:f>
              <c:strCache>
                <c:ptCount val="1"/>
                <c:pt idx="0">
                  <c:v>Situación real</c:v>
                </c:pt>
              </c:strCache>
            </c:strRef>
          </c:tx>
          <c:spPr>
            <a:ln w="38100">
              <a:solidFill>
                <a:srgbClr val="71E3E9"/>
              </a:solidFill>
            </a:ln>
          </c:spPr>
          <c:marker>
            <c:spPr>
              <a:solidFill>
                <a:srgbClr val="DAEEF3"/>
              </a:solidFill>
              <a:ln>
                <a:solidFill>
                  <a:srgbClr val="71E3E9"/>
                </a:solidFill>
              </a:ln>
            </c:spPr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2200000572994075E-2"/>
                  <c:y val="5.50140513750594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4192022587767421E-2"/>
                  <c:y val="-6.35564503683008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F783-426A-A521-B6DA2693BA20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'1.1_Salud_total'!$C$116:$I$116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'1.1_Salud_total'!$C$117:$I$117</c:f>
              <c:numCache>
                <c:formatCode>_ * #,##0_ ;_ * \-#,##0_ ;_ * "-"??_ ;_ @_ </c:formatCode>
                <c:ptCount val="7"/>
                <c:pt idx="0">
                  <c:v>2867965</c:v>
                </c:pt>
                <c:pt idx="1">
                  <c:v>2953615</c:v>
                </c:pt>
                <c:pt idx="2">
                  <c:v>3263861</c:v>
                </c:pt>
                <c:pt idx="3">
                  <c:v>3513612</c:v>
                </c:pt>
                <c:pt idx="4">
                  <c:v>3503414</c:v>
                </c:pt>
                <c:pt idx="5">
                  <c:v>3496237</c:v>
                </c:pt>
                <c:pt idx="6">
                  <c:v>3594798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783-426A-A521-B6DA2693BA20}"/>
            </c:ext>
          </c:extLst>
        </c:ser>
        <c:ser>
          <c:idx val="1"/>
          <c:order val="1"/>
          <c:tx>
            <c:strRef>
              <c:f>'1.1_Salud_total'!$B$118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F783-426A-A521-B6DA2693BA20}"/>
              </c:ext>
            </c:extLst>
          </c:dPt>
          <c:dPt>
            <c:idx val="1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F783-426A-A521-B6DA2693BA20}"/>
              </c:ext>
            </c:extLst>
          </c:dPt>
          <c:dPt>
            <c:idx val="2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F783-426A-A521-B6DA2693BA20}"/>
              </c:ext>
            </c:extLst>
          </c:dPt>
          <c:dPt>
            <c:idx val="3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F783-426A-A521-B6DA2693BA20}"/>
              </c:ext>
            </c:extLst>
          </c:dPt>
          <c:dPt>
            <c:idx val="4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F783-426A-A521-B6DA2693BA20}"/>
              </c:ext>
            </c:extLst>
          </c:dPt>
          <c:dPt>
            <c:idx val="5"/>
            <c:bubble3D val="0"/>
          </c:dPt>
          <c:dPt>
            <c:idx val="6"/>
            <c:bubble3D val="0"/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8166879955159048E-2"/>
                  <c:y val="-4.96823588540794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5744488818674945E-2"/>
                  <c:y val="-5.30594287869129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6554580665258088E-2"/>
                  <c:y val="5.2063446214152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F783-426A-A521-B6DA2693BA20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'1.1_Salud_total'!$C$116:$I$116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'1.1_Salud_total'!$C$118:$I$118</c:f>
              <c:numCache>
                <c:formatCode>_ * #,##0_ ;_ * \-#,##0_ ;_ * "-"??_ ;_ @_ </c:formatCode>
                <c:ptCount val="7"/>
                <c:pt idx="0">
                  <c:v>2867965</c:v>
                </c:pt>
                <c:pt idx="1">
                  <c:v>2953615</c:v>
                </c:pt>
                <c:pt idx="2">
                  <c:v>3263861</c:v>
                </c:pt>
                <c:pt idx="3">
                  <c:v>3513612</c:v>
                </c:pt>
                <c:pt idx="4">
                  <c:v>3503414</c:v>
                </c:pt>
                <c:pt idx="5">
                  <c:v>3503845.3101033899</c:v>
                </c:pt>
                <c:pt idx="6">
                  <c:v>3505971.3519702344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0-F783-426A-A521-B6DA2693BA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374314400"/>
        <c:axId val="-374313856"/>
      </c:lineChart>
      <c:catAx>
        <c:axId val="-374314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374313856"/>
        <c:crosses val="autoZero"/>
        <c:auto val="1"/>
        <c:lblAlgn val="ctr"/>
        <c:lblOffset val="100"/>
        <c:noMultiLvlLbl val="0"/>
      </c:catAx>
      <c:valAx>
        <c:axId val="-374313856"/>
        <c:scaling>
          <c:orientation val="minMax"/>
          <c:max val="3700000"/>
          <c:min val="269000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txPr>
          <a:bodyPr/>
          <a:lstStyle/>
          <a:p>
            <a:pPr>
              <a:defRPr sz="200">
                <a:solidFill>
                  <a:schemeClr val="bg1">
                    <a:lumMod val="50000"/>
                  </a:schemeClr>
                </a:solidFill>
              </a:defRPr>
            </a:pPr>
            <a:endParaRPr lang="es-EC"/>
          </a:p>
        </c:txPr>
        <c:crossAx val="-3743144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4462342584289649E-2"/>
          <c:y val="0.8997693292954777"/>
          <c:w val="0.81938347224279806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747342544722473E-2"/>
          <c:y val="1.6621114048546715E-2"/>
          <c:w val="0.96834045734760954"/>
          <c:h val="0.75072131191540181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71E3E9"/>
              </a:solidFill>
            </a:ln>
          </c:spPr>
          <c:marker>
            <c:symbol val="none"/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8B6C-43D3-AEDF-3965D3E8D3C1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3.8087453663667663E-2"/>
                  <c:y val="4.56506415426180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B6C-43D3-AEDF-3965D3E8D3C1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B6C-43D3-AEDF-3965D3E8D3C1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ln w="38100">
              <a:solidFill>
                <a:srgbClr val="929292"/>
              </a:solidFill>
              <a:prstDash val="dash"/>
            </a:ln>
          </c:spPr>
          <c:marker>
            <c:symbol val="none"/>
          </c:marker>
          <c:dPt>
            <c:idx val="1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8B6C-43D3-AEDF-3965D3E8D3C1}"/>
              </c:ext>
            </c:extLst>
          </c:dPt>
          <c:dPt>
            <c:idx val="2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8B6C-43D3-AEDF-3965D3E8D3C1}"/>
              </c:ext>
            </c:extLst>
          </c:dPt>
          <c:dPt>
            <c:idx val="3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8B6C-43D3-AEDF-3965D3E8D3C1}"/>
              </c:ext>
            </c:extLst>
          </c:dPt>
          <c:dPt>
            <c:idx val="4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8B6C-43D3-AEDF-3965D3E8D3C1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8B6C-43D3-AEDF-3965D3E8D3C1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8B6C-43D3-AEDF-3965D3E8D3C1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8B6C-43D3-AEDF-3965D3E8D3C1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8B6C-43D3-AEDF-3965D3E8D3C1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401962224"/>
        <c:axId val="-401960048"/>
      </c:lineChart>
      <c:catAx>
        <c:axId val="-401962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401960048"/>
        <c:crosses val="autoZero"/>
        <c:auto val="1"/>
        <c:lblAlgn val="ctr"/>
        <c:lblOffset val="100"/>
        <c:noMultiLvlLbl val="0"/>
      </c:catAx>
      <c:valAx>
        <c:axId val="-401960048"/>
        <c:scaling>
          <c:orientation val="minMax"/>
          <c:min val="3900000"/>
        </c:scaling>
        <c:delete val="1"/>
        <c:axPos val="l"/>
        <c:numFmt formatCode="General" sourceLinked="1"/>
        <c:majorTickMark val="out"/>
        <c:minorTickMark val="none"/>
        <c:tickLblPos val="nextTo"/>
        <c:crossAx val="-4019622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961835505399236"/>
          <c:y val="0.8997693292954777"/>
          <c:w val="0.69150722175483692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562025717353588E-2"/>
          <c:y val="1.8560123201284494E-2"/>
          <c:w val="0.97777393542061375"/>
          <c:h val="0.75501146839351285"/>
        </c:manualLayout>
      </c:layout>
      <c:lineChart>
        <c:grouping val="standard"/>
        <c:varyColors val="0"/>
        <c:ser>
          <c:idx val="0"/>
          <c:order val="0"/>
          <c:tx>
            <c:strRef>
              <c:f>'2.4_Otras'!$B$25</c:f>
              <c:strCache>
                <c:ptCount val="1"/>
                <c:pt idx="0">
                  <c:v>Situación real</c:v>
                </c:pt>
              </c:strCache>
            </c:strRef>
          </c:tx>
          <c:spPr>
            <a:ln w="38100">
              <a:solidFill>
                <a:srgbClr val="71E3E9"/>
              </a:solidFill>
            </a:ln>
          </c:spPr>
          <c:marker>
            <c:spPr>
              <a:solidFill>
                <a:srgbClr val="C6F4F6"/>
              </a:solidFill>
              <a:ln>
                <a:solidFill>
                  <a:srgbClr val="71E3E9"/>
                </a:solidFill>
              </a:ln>
            </c:spPr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5DA-4571-84BF-56304491995A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5DA-4571-84BF-56304491995A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999935407964684E-2"/>
                  <c:y val="-5.03119678927669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05DA-4571-84BF-56304491995A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895112258179227E-2"/>
                  <c:y val="-4.95008800319213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05DA-4571-84BF-56304491995A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'2.4_Otras'!$C$24:$I$24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'2.4_Otras'!$C$25:$I$25</c:f>
              <c:numCache>
                <c:formatCode>_ * #,##0_ ;_ * \-#,##0_ ;_ * "-"??_ ;_ @_ </c:formatCode>
                <c:ptCount val="7"/>
                <c:pt idx="0">
                  <c:v>251021</c:v>
                </c:pt>
                <c:pt idx="1">
                  <c:v>256057</c:v>
                </c:pt>
                <c:pt idx="2">
                  <c:v>265166</c:v>
                </c:pt>
                <c:pt idx="3">
                  <c:v>304137</c:v>
                </c:pt>
                <c:pt idx="4">
                  <c:v>336738</c:v>
                </c:pt>
                <c:pt idx="5">
                  <c:v>388514</c:v>
                </c:pt>
                <c:pt idx="6">
                  <c:v>480659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5DA-4571-84BF-56304491995A}"/>
            </c:ext>
          </c:extLst>
        </c:ser>
        <c:ser>
          <c:idx val="1"/>
          <c:order val="1"/>
          <c:tx>
            <c:strRef>
              <c:f>'2.4_Otras'!$B$26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05DA-4571-84BF-56304491995A}"/>
              </c:ext>
            </c:extLst>
          </c:dPt>
          <c:dPt>
            <c:idx val="1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05DA-4571-84BF-56304491995A}"/>
              </c:ext>
            </c:extLst>
          </c:dPt>
          <c:dPt>
            <c:idx val="2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05DA-4571-84BF-56304491995A}"/>
              </c:ext>
            </c:extLst>
          </c:dPt>
          <c:dPt>
            <c:idx val="3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05DA-4571-84BF-56304491995A}"/>
              </c:ext>
            </c:extLst>
          </c:dPt>
          <c:dPt>
            <c:idx val="4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05DA-4571-84BF-56304491995A}"/>
              </c:ext>
            </c:extLst>
          </c:dPt>
          <c:dPt>
            <c:idx val="5"/>
            <c:bubble3D val="0"/>
          </c:dPt>
          <c:dPt>
            <c:idx val="6"/>
            <c:bubble3D val="0"/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05DA-4571-84BF-56304491995A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05DA-4571-84BF-56304491995A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05DA-4571-84BF-56304491995A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8166877629309001E-2"/>
                  <c:y val="-5.80878532956003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05DA-4571-84BF-56304491995A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8220555408159154E-2"/>
                  <c:y val="5.62054908769334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75775868415606E-2"/>
                  <c:y val="5.64115269373838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05DA-4571-84BF-56304491995A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'2.4_Otras'!$C$24:$I$24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'2.4_Otras'!$C$26:$I$26</c:f>
              <c:numCache>
                <c:formatCode>_ * #,##0_ ;_ * \-#,##0_ ;_ * "-"??_ ;_ @_ </c:formatCode>
                <c:ptCount val="7"/>
                <c:pt idx="0">
                  <c:v>251021</c:v>
                </c:pt>
                <c:pt idx="1">
                  <c:v>256057</c:v>
                </c:pt>
                <c:pt idx="2">
                  <c:v>265166</c:v>
                </c:pt>
                <c:pt idx="3">
                  <c:v>304137</c:v>
                </c:pt>
                <c:pt idx="4">
                  <c:v>336738</c:v>
                </c:pt>
                <c:pt idx="5">
                  <c:v>369259.51055556425</c:v>
                </c:pt>
                <c:pt idx="6">
                  <c:v>404921.8862609354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05DA-4571-84BF-563044919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401956240"/>
        <c:axId val="-401955696"/>
      </c:lineChart>
      <c:catAx>
        <c:axId val="-40195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401955696"/>
        <c:crosses val="autoZero"/>
        <c:auto val="1"/>
        <c:lblAlgn val="ctr"/>
        <c:lblOffset val="100"/>
        <c:noMultiLvlLbl val="0"/>
      </c:catAx>
      <c:valAx>
        <c:axId val="-401955696"/>
        <c:scaling>
          <c:orientation val="minMax"/>
          <c:max val="510000.00000000012"/>
          <c:min val="23000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txPr>
          <a:bodyPr/>
          <a:lstStyle/>
          <a:p>
            <a:pPr>
              <a:defRPr sz="600">
                <a:solidFill>
                  <a:schemeClr val="bg1">
                    <a:lumMod val="50000"/>
                  </a:schemeClr>
                </a:solidFill>
              </a:defRPr>
            </a:pPr>
            <a:endParaRPr lang="es-EC"/>
          </a:p>
        </c:txPr>
        <c:crossAx val="-4019562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4462342584289649E-2"/>
          <c:y val="0.8997693292954777"/>
          <c:w val="0.81938347224279806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638270592638658E-2"/>
          <c:y val="4.2825920258351323E-2"/>
          <c:w val="0.97777393542061375"/>
          <c:h val="0.75501146839351285"/>
        </c:manualLayout>
      </c:layout>
      <c:lineChart>
        <c:grouping val="standard"/>
        <c:varyColors val="0"/>
        <c:ser>
          <c:idx val="0"/>
          <c:order val="0"/>
          <c:tx>
            <c:strRef>
              <c:f>'2.4_Otras'!$B$50</c:f>
              <c:strCache>
                <c:ptCount val="1"/>
                <c:pt idx="0">
                  <c:v>Situación real</c:v>
                </c:pt>
              </c:strCache>
            </c:strRef>
          </c:tx>
          <c:spPr>
            <a:ln w="38100">
              <a:solidFill>
                <a:srgbClr val="71E3E9"/>
              </a:solidFill>
            </a:ln>
          </c:spPr>
          <c:marker>
            <c:spPr>
              <a:solidFill>
                <a:srgbClr val="C6F4F6"/>
              </a:solidFill>
            </c:spPr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0001801920461459E-2"/>
                  <c:y val="-6.02550587384337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5643395944132473E-2"/>
                  <c:y val="-5.14265511136661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466E-4F16-8262-787EF3285E87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'2.4_Otras'!$C$49:$I$49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'2.4_Otras'!$C$50:$I$50</c:f>
              <c:numCache>
                <c:formatCode>_ * #,##0_ ;_ * \-#,##0_ ;_ * "-"??_ ;_ @_ </c:formatCode>
                <c:ptCount val="7"/>
                <c:pt idx="0">
                  <c:v>118690</c:v>
                </c:pt>
                <c:pt idx="1">
                  <c:v>127036</c:v>
                </c:pt>
                <c:pt idx="2">
                  <c:v>126785</c:v>
                </c:pt>
                <c:pt idx="3">
                  <c:v>146291</c:v>
                </c:pt>
                <c:pt idx="4">
                  <c:v>157213</c:v>
                </c:pt>
                <c:pt idx="5">
                  <c:v>185629</c:v>
                </c:pt>
                <c:pt idx="6">
                  <c:v>225924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466E-4F16-8262-787EF3285E87}"/>
            </c:ext>
          </c:extLst>
        </c:ser>
        <c:ser>
          <c:idx val="1"/>
          <c:order val="1"/>
          <c:tx>
            <c:strRef>
              <c:f>'2.4_Otras'!$B$51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466E-4F16-8262-787EF3285E87}"/>
              </c:ext>
            </c:extLst>
          </c:dPt>
          <c:dPt>
            <c:idx val="1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466E-4F16-8262-787EF3285E87}"/>
              </c:ext>
            </c:extLst>
          </c:dPt>
          <c:dPt>
            <c:idx val="2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466E-4F16-8262-787EF3285E87}"/>
              </c:ext>
            </c:extLst>
          </c:dPt>
          <c:dPt>
            <c:idx val="3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466E-4F16-8262-787EF3285E87}"/>
              </c:ext>
            </c:extLst>
          </c:dPt>
          <c:dPt>
            <c:idx val="4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466E-4F16-8262-787EF3285E87}"/>
              </c:ext>
            </c:extLst>
          </c:dPt>
          <c:dPt>
            <c:idx val="5"/>
            <c:bubble3D val="0"/>
          </c:dPt>
          <c:dPt>
            <c:idx val="6"/>
            <c:bubble3D val="0"/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3.2361636212571092E-2"/>
                  <c:y val="-4.54184377021927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466E-4F16-8262-787EF3285E87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3168021176822611E-2"/>
                  <c:y val="4.48499724058501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9781905069547702E-2"/>
                  <c:y val="3.85222757541887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466E-4F16-8262-787EF3285E87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'2.4_Otras'!$C$49:$I$49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'2.4_Otras'!$C$51:$I$51</c:f>
              <c:numCache>
                <c:formatCode>_ * #,##0_ ;_ * \-#,##0_ ;_ * "-"??_ ;_ @_ </c:formatCode>
                <c:ptCount val="7"/>
                <c:pt idx="0">
                  <c:v>118690</c:v>
                </c:pt>
                <c:pt idx="1">
                  <c:v>127036</c:v>
                </c:pt>
                <c:pt idx="2">
                  <c:v>126785</c:v>
                </c:pt>
                <c:pt idx="3">
                  <c:v>146291</c:v>
                </c:pt>
                <c:pt idx="4">
                  <c:v>157213</c:v>
                </c:pt>
                <c:pt idx="5">
                  <c:v>169084.39476609722</c:v>
                </c:pt>
                <c:pt idx="6">
                  <c:v>181852.21675953898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0-466E-4F16-8262-787EF3285E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401951888"/>
        <c:axId val="-401950800"/>
      </c:lineChart>
      <c:catAx>
        <c:axId val="-401951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401950800"/>
        <c:crosses val="autoZero"/>
        <c:auto val="1"/>
        <c:lblAlgn val="ctr"/>
        <c:lblOffset val="100"/>
        <c:noMultiLvlLbl val="0"/>
      </c:catAx>
      <c:valAx>
        <c:axId val="-401950800"/>
        <c:scaling>
          <c:orientation val="minMax"/>
          <c:max val="238000"/>
          <c:min val="11000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txPr>
          <a:bodyPr/>
          <a:lstStyle/>
          <a:p>
            <a:pPr>
              <a:defRPr sz="600">
                <a:solidFill>
                  <a:schemeClr val="bg1">
                    <a:lumMod val="50000"/>
                  </a:schemeClr>
                </a:solidFill>
              </a:defRPr>
            </a:pPr>
            <a:endParaRPr lang="es-EC"/>
          </a:p>
        </c:txPr>
        <c:crossAx val="-401951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4462342584289649E-2"/>
          <c:y val="0.8997693292954777"/>
          <c:w val="0.81938347224279806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638270592638658E-2"/>
          <c:y val="4.2825920258351323E-2"/>
          <c:w val="0.97777393542061375"/>
          <c:h val="0.75501146839351285"/>
        </c:manualLayout>
      </c:layout>
      <c:lineChart>
        <c:grouping val="standard"/>
        <c:varyColors val="0"/>
        <c:ser>
          <c:idx val="0"/>
          <c:order val="0"/>
          <c:tx>
            <c:strRef>
              <c:f>'2.4_Otras'!$B$75</c:f>
              <c:strCache>
                <c:ptCount val="1"/>
                <c:pt idx="0">
                  <c:v>Situación real</c:v>
                </c:pt>
              </c:strCache>
            </c:strRef>
          </c:tx>
          <c:spPr>
            <a:ln w="38100">
              <a:solidFill>
                <a:srgbClr val="71E3E9"/>
              </a:solidFill>
            </a:ln>
          </c:spPr>
          <c:marker>
            <c:spPr>
              <a:solidFill>
                <a:srgbClr val="DAEEF3"/>
              </a:solidFill>
            </c:spPr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2D02-419F-B83D-DE63AA8DF4DE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2D02-419F-B83D-DE63AA8DF4DE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5512252650031724E-2"/>
                  <c:y val="-5.19272395754756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2D02-419F-B83D-DE63AA8DF4DE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4246370192092736E-2"/>
                  <c:y val="-6.82936731219863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2D02-419F-B83D-DE63AA8DF4DE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'2.4_Otras'!$C$74:$I$74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'2.4_Otras'!$C$75:$I$75</c:f>
              <c:numCache>
                <c:formatCode>_ * #,##0_ ;_ * \-#,##0_ ;_ * "-"??_ ;_ @_ </c:formatCode>
                <c:ptCount val="7"/>
                <c:pt idx="0">
                  <c:v>132331</c:v>
                </c:pt>
                <c:pt idx="1">
                  <c:v>129021</c:v>
                </c:pt>
                <c:pt idx="2">
                  <c:v>138381</c:v>
                </c:pt>
                <c:pt idx="3">
                  <c:v>157846</c:v>
                </c:pt>
                <c:pt idx="4">
                  <c:v>179525</c:v>
                </c:pt>
                <c:pt idx="5">
                  <c:v>202885</c:v>
                </c:pt>
                <c:pt idx="6">
                  <c:v>254735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2D02-419F-B83D-DE63AA8DF4DE}"/>
            </c:ext>
          </c:extLst>
        </c:ser>
        <c:ser>
          <c:idx val="1"/>
          <c:order val="1"/>
          <c:tx>
            <c:strRef>
              <c:f>'2.4_Otras'!$B$76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2D02-419F-B83D-DE63AA8DF4DE}"/>
              </c:ext>
            </c:extLst>
          </c:dPt>
          <c:dPt>
            <c:idx val="1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2D02-419F-B83D-DE63AA8DF4DE}"/>
              </c:ext>
            </c:extLst>
          </c:dPt>
          <c:dPt>
            <c:idx val="2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2D02-419F-B83D-DE63AA8DF4DE}"/>
              </c:ext>
            </c:extLst>
          </c:dPt>
          <c:dPt>
            <c:idx val="3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2D02-419F-B83D-DE63AA8DF4DE}"/>
              </c:ext>
            </c:extLst>
          </c:dPt>
          <c:dPt>
            <c:idx val="4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2D02-419F-B83D-DE63AA8DF4DE}"/>
              </c:ext>
            </c:extLst>
          </c:dPt>
          <c:dPt>
            <c:idx val="5"/>
            <c:bubble3D val="0"/>
          </c:dPt>
          <c:dPt>
            <c:idx val="6"/>
            <c:bubble3D val="0"/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2D02-419F-B83D-DE63AA8DF4DE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2D02-419F-B83D-DE63AA8DF4DE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2D02-419F-B83D-DE63AA8DF4DE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7118190890806037E-2"/>
                  <c:y val="-6.24483163008879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2D02-419F-B83D-DE63AA8DF4DE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1383009358438234E-2"/>
                  <c:y val="6.94756771351667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2042340430094442E-2"/>
                  <c:y val="7.23871430597166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2D02-419F-B83D-DE63AA8DF4DE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'2.4_Otras'!$C$74:$I$74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'2.4_Otras'!$C$76:$I$76</c:f>
              <c:numCache>
                <c:formatCode>_ * #,##0_ ;_ * \-#,##0_ ;_ * "-"??_ ;_ @_ </c:formatCode>
                <c:ptCount val="7"/>
                <c:pt idx="0">
                  <c:v>132331</c:v>
                </c:pt>
                <c:pt idx="1">
                  <c:v>129021</c:v>
                </c:pt>
                <c:pt idx="2">
                  <c:v>138381</c:v>
                </c:pt>
                <c:pt idx="3">
                  <c:v>157846</c:v>
                </c:pt>
                <c:pt idx="4">
                  <c:v>179525</c:v>
                </c:pt>
                <c:pt idx="5">
                  <c:v>200175.11578946703</c:v>
                </c:pt>
                <c:pt idx="6">
                  <c:v>223069.66950139642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0-2D02-419F-B83D-DE63AA8DF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401964944"/>
        <c:axId val="-401953520"/>
      </c:lineChart>
      <c:catAx>
        <c:axId val="-40196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401953520"/>
        <c:crosses val="autoZero"/>
        <c:auto val="1"/>
        <c:lblAlgn val="ctr"/>
        <c:lblOffset val="100"/>
        <c:noMultiLvlLbl val="0"/>
      </c:catAx>
      <c:valAx>
        <c:axId val="-401953520"/>
        <c:scaling>
          <c:orientation val="minMax"/>
          <c:max val="270000"/>
          <c:min val="12000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txPr>
          <a:bodyPr/>
          <a:lstStyle/>
          <a:p>
            <a:pPr>
              <a:defRPr sz="600">
                <a:solidFill>
                  <a:schemeClr val="bg1">
                    <a:lumMod val="50000"/>
                  </a:schemeClr>
                </a:solidFill>
              </a:defRPr>
            </a:pPr>
            <a:endParaRPr lang="es-EC"/>
          </a:p>
        </c:txPr>
        <c:crossAx val="-4019649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4462342584289649E-2"/>
          <c:y val="0.8997693292954777"/>
          <c:w val="0.81938347224279806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638270592638658E-2"/>
          <c:y val="4.2825920258351323E-2"/>
          <c:w val="0.97777393542061375"/>
          <c:h val="0.75501146839351285"/>
        </c:manualLayout>
      </c:layout>
      <c:lineChart>
        <c:grouping val="standard"/>
        <c:varyColors val="0"/>
        <c:ser>
          <c:idx val="0"/>
          <c:order val="0"/>
          <c:tx>
            <c:strRef>
              <c:f>'2.4_Otras'!$B$100</c:f>
              <c:strCache>
                <c:ptCount val="1"/>
                <c:pt idx="0">
                  <c:v>Situación real</c:v>
                </c:pt>
              </c:strCache>
            </c:strRef>
          </c:tx>
          <c:spPr>
            <a:ln w="38100">
              <a:solidFill>
                <a:srgbClr val="71E3E9"/>
              </a:solidFill>
            </a:ln>
          </c:spPr>
          <c:marker>
            <c:spPr>
              <a:solidFill>
                <a:srgbClr val="DAEEF3"/>
              </a:solidFill>
            </c:spPr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440967345684709E-2"/>
                  <c:y val="-6.83736831540847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0884243304841658E-2"/>
                  <c:y val="-4.32667524684914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F783-426A-A521-B6DA2693BA20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'2.4_Otras'!$C$99:$I$99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'2.4_Otras'!$C$100:$I$100</c:f>
              <c:numCache>
                <c:formatCode>_ * #,##0_ ;_ * \-#,##0_ ;_ * "-"??_ ;_ @_ </c:formatCode>
                <c:ptCount val="7"/>
                <c:pt idx="0">
                  <c:v>95762</c:v>
                </c:pt>
                <c:pt idx="1">
                  <c:v>98585</c:v>
                </c:pt>
                <c:pt idx="2">
                  <c:v>102343</c:v>
                </c:pt>
                <c:pt idx="3">
                  <c:v>113721</c:v>
                </c:pt>
                <c:pt idx="4">
                  <c:v>118210</c:v>
                </c:pt>
                <c:pt idx="5">
                  <c:v>135842</c:v>
                </c:pt>
                <c:pt idx="6">
                  <c:v>161258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783-426A-A521-B6DA2693BA20}"/>
            </c:ext>
          </c:extLst>
        </c:ser>
        <c:ser>
          <c:idx val="1"/>
          <c:order val="1"/>
          <c:tx>
            <c:strRef>
              <c:f>'2.4_Otras'!$B$101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F783-426A-A521-B6DA2693BA20}"/>
              </c:ext>
            </c:extLst>
          </c:dPt>
          <c:dPt>
            <c:idx val="1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F783-426A-A521-B6DA2693BA20}"/>
              </c:ext>
            </c:extLst>
          </c:dPt>
          <c:dPt>
            <c:idx val="2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F783-426A-A521-B6DA2693BA20}"/>
              </c:ext>
            </c:extLst>
          </c:dPt>
          <c:dPt>
            <c:idx val="3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F783-426A-A521-B6DA2693BA20}"/>
              </c:ext>
            </c:extLst>
          </c:dPt>
          <c:dPt>
            <c:idx val="4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F783-426A-A521-B6DA2693BA20}"/>
              </c:ext>
            </c:extLst>
          </c:dPt>
          <c:dPt>
            <c:idx val="5"/>
            <c:bubble3D val="0"/>
          </c:dPt>
          <c:dPt>
            <c:idx val="6"/>
            <c:bubble3D val="0"/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8166879955159048E-2"/>
                  <c:y val="-4.96823588540794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2487539335814976E-2"/>
                  <c:y val="6.5364119631445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773395119101861E-2"/>
                  <c:y val="6.01793153565042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F783-426A-A521-B6DA2693BA20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'2.4_Otras'!$C$99:$I$99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'2.4_Otras'!$C$101:$I$101</c:f>
              <c:numCache>
                <c:formatCode>_ * #,##0_ ;_ * \-#,##0_ ;_ * "-"??_ ;_ @_ </c:formatCode>
                <c:ptCount val="7"/>
                <c:pt idx="0">
                  <c:v>95762</c:v>
                </c:pt>
                <c:pt idx="1">
                  <c:v>98585</c:v>
                </c:pt>
                <c:pt idx="2">
                  <c:v>102343</c:v>
                </c:pt>
                <c:pt idx="3">
                  <c:v>113721</c:v>
                </c:pt>
                <c:pt idx="4">
                  <c:v>118210</c:v>
                </c:pt>
                <c:pt idx="5">
                  <c:v>125648.10242025106</c:v>
                </c:pt>
                <c:pt idx="6">
                  <c:v>133554.23096023939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0-F783-426A-A521-B6DA2693BA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401952976"/>
        <c:axId val="-401952432"/>
      </c:lineChart>
      <c:catAx>
        <c:axId val="-401952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401952432"/>
        <c:crosses val="autoZero"/>
        <c:auto val="1"/>
        <c:lblAlgn val="ctr"/>
        <c:lblOffset val="100"/>
        <c:noMultiLvlLbl val="0"/>
      </c:catAx>
      <c:valAx>
        <c:axId val="-401952432"/>
        <c:scaling>
          <c:orientation val="minMax"/>
          <c:max val="170000"/>
          <c:min val="9000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txPr>
          <a:bodyPr/>
          <a:lstStyle/>
          <a:p>
            <a:pPr>
              <a:defRPr sz="600">
                <a:solidFill>
                  <a:schemeClr val="bg1">
                    <a:lumMod val="50000"/>
                  </a:schemeClr>
                </a:solidFill>
              </a:defRPr>
            </a:pPr>
            <a:endParaRPr lang="es-EC"/>
          </a:p>
        </c:txPr>
        <c:crossAx val="-4019529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4462342584289649E-2"/>
          <c:y val="0.8997693292954777"/>
          <c:w val="0.81938347224279806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836865295493511E-3"/>
          <c:y val="1.6620988676641059E-2"/>
          <c:w val="0.97633144906088398"/>
          <c:h val="0.75072131191540181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71E3E9"/>
              </a:solidFill>
            </a:ln>
          </c:spPr>
          <c:marker>
            <c:symbol val="none"/>
          </c:marker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A65-4A00-A281-AF4D4CF03F07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ln w="38100">
              <a:solidFill>
                <a:srgbClr val="929292"/>
              </a:solidFill>
              <a:prstDash val="dash"/>
            </a:ln>
          </c:spPr>
          <c:marker>
            <c:symbol val="none"/>
          </c:marker>
          <c:dPt>
            <c:idx val="1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BA65-4A00-A281-AF4D4CF03F07}"/>
              </c:ext>
            </c:extLst>
          </c:dPt>
          <c:dPt>
            <c:idx val="2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BA65-4A00-A281-AF4D4CF03F07}"/>
              </c:ext>
            </c:extLst>
          </c:dPt>
          <c:dPt>
            <c:idx val="3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BA65-4A00-A281-AF4D4CF03F07}"/>
              </c:ext>
            </c:extLst>
          </c:dPt>
          <c:dPt>
            <c:idx val="4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BA65-4A00-A281-AF4D4CF03F07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BA65-4A00-A281-AF4D4CF03F07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BA65-4A00-A281-AF4D4CF03F07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BA65-4A00-A281-AF4D4CF03F07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9242322806240418E-2"/>
                  <c:y val="-4.90478711611255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BA65-4A00-A281-AF4D4CF03F07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BA65-4A00-A281-AF4D4CF03F07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9976936719156341E-2"/>
                  <c:y val="-8.2028213124423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BA65-4A00-A281-AF4D4CF03F07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BA65-4A00-A281-AF4D4CF03F07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401958960"/>
        <c:axId val="-401964400"/>
      </c:lineChart>
      <c:catAx>
        <c:axId val="-401958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401964400"/>
        <c:crosses val="autoZero"/>
        <c:auto val="1"/>
        <c:lblAlgn val="ctr"/>
        <c:lblOffset val="100"/>
        <c:noMultiLvlLbl val="0"/>
      </c:catAx>
      <c:valAx>
        <c:axId val="-401964400"/>
        <c:scaling>
          <c:orientation val="minMax"/>
          <c:min val="1900000"/>
        </c:scaling>
        <c:delete val="1"/>
        <c:axPos val="l"/>
        <c:numFmt formatCode="General" sourceLinked="1"/>
        <c:majorTickMark val="out"/>
        <c:minorTickMark val="none"/>
        <c:tickLblPos val="nextTo"/>
        <c:crossAx val="-401958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961835505399236"/>
          <c:y val="0.8997693292954777"/>
          <c:w val="0.70852389734154531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747342544722473E-2"/>
          <c:y val="1.6621114048546715E-2"/>
          <c:w val="0.96834045734760954"/>
          <c:h val="0.75072131191540181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71E3E9"/>
              </a:solidFill>
            </a:ln>
          </c:spPr>
          <c:marker>
            <c:symbol val="none"/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FF7-4339-B092-30FD781BFFFF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3.8087453663667663E-2"/>
                  <c:y val="4.56506415426180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FF7-4339-B092-30FD781BFFFF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FF7-4339-B092-30FD781BFFFF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ln w="38100">
              <a:solidFill>
                <a:srgbClr val="929292"/>
              </a:solidFill>
              <a:prstDash val="dash"/>
            </a:ln>
          </c:spPr>
          <c:marker>
            <c:symbol val="none"/>
          </c:marker>
          <c:dPt>
            <c:idx val="1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6FF7-4339-B092-30FD781BFFFF}"/>
              </c:ext>
            </c:extLst>
          </c:dPt>
          <c:dPt>
            <c:idx val="2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6FF7-4339-B092-30FD781BFFFF}"/>
              </c:ext>
            </c:extLst>
          </c:dPt>
          <c:dPt>
            <c:idx val="3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6FF7-4339-B092-30FD781BFFFF}"/>
              </c:ext>
            </c:extLst>
          </c:dPt>
          <c:dPt>
            <c:idx val="4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6FF7-4339-B092-30FD781BFFFF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6FF7-4339-B092-30FD781BFFFF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6FF7-4339-B092-30FD781BFFFF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6FF7-4339-B092-30FD781BFFFF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6FF7-4339-B092-30FD781BFFFF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401963312"/>
        <c:axId val="-401962768"/>
      </c:lineChart>
      <c:catAx>
        <c:axId val="-401963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401962768"/>
        <c:crosses val="autoZero"/>
        <c:auto val="1"/>
        <c:lblAlgn val="ctr"/>
        <c:lblOffset val="100"/>
        <c:noMultiLvlLbl val="0"/>
      </c:catAx>
      <c:valAx>
        <c:axId val="-401962768"/>
        <c:scaling>
          <c:orientation val="minMax"/>
          <c:min val="3900000"/>
        </c:scaling>
        <c:delete val="1"/>
        <c:axPos val="l"/>
        <c:numFmt formatCode="General" sourceLinked="1"/>
        <c:majorTickMark val="out"/>
        <c:minorTickMark val="none"/>
        <c:tickLblPos val="nextTo"/>
        <c:crossAx val="-401963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961835505399236"/>
          <c:y val="0.8997693292954777"/>
          <c:w val="0.69150722175483692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638270592638658E-2"/>
          <c:y val="4.2825920258351323E-2"/>
          <c:w val="0.97777393542061375"/>
          <c:h val="0.75501146839351285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71E3E9"/>
              </a:solidFill>
            </a:ln>
          </c:spPr>
          <c:marker>
            <c:spPr>
              <a:solidFill>
                <a:srgbClr val="DAEEF3"/>
              </a:solidFill>
            </c:spPr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DB9D-4152-AA9E-9488ABC4BAFD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DB9D-4152-AA9E-9488ABC4BAFD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5512252650031724E-2"/>
                  <c:y val="-5.19272395754756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DB9D-4152-AA9E-9488ABC4BAFD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4246370192092736E-2"/>
                  <c:y val="-6.82936731219863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B9D-4152-AA9E-9488ABC4BAFD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'3.2_CA'!#REF!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DB9D-4152-AA9E-9488ABC4BAFD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'3.2_CA'!#REF!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'3.2_CA'!#REF!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ln w="381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DB9D-4152-AA9E-9488ABC4BAFD}"/>
              </c:ext>
            </c:extLst>
          </c:dPt>
          <c:dPt>
            <c:idx val="1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DB9D-4152-AA9E-9488ABC4BAFD}"/>
              </c:ext>
            </c:extLst>
          </c:dPt>
          <c:dPt>
            <c:idx val="2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DB9D-4152-AA9E-9488ABC4BAFD}"/>
              </c:ext>
            </c:extLst>
          </c:dPt>
          <c:dPt>
            <c:idx val="3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DB9D-4152-AA9E-9488ABC4BAFD}"/>
              </c:ext>
            </c:extLst>
          </c:dPt>
          <c:dPt>
            <c:idx val="4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DB9D-4152-AA9E-9488ABC4BAFD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DB9D-4152-AA9E-9488ABC4BAFD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DB9D-4152-AA9E-9488ABC4BAFD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DB9D-4152-AA9E-9488ABC4BAFD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7118190890806037E-2"/>
                  <c:y val="-6.24483163008879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DB9D-4152-AA9E-9488ABC4BAFD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4692697722184251E-2"/>
                  <c:y val="7.76988767886268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DB9D-4152-AA9E-9488ABC4BAFD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2042340430094442E-2"/>
                  <c:y val="7.23871430597166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DB9D-4152-AA9E-9488ABC4BAFD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'3.2_CA'!#REF!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1-DB9D-4152-AA9E-9488ABC4BAFD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'3.2_CA'!#REF!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'3.2_CA'!#REF!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401951344"/>
        <c:axId val="-401958416"/>
      </c:lineChart>
      <c:catAx>
        <c:axId val="-401951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401958416"/>
        <c:crosses val="autoZero"/>
        <c:auto val="1"/>
        <c:lblAlgn val="ctr"/>
        <c:lblOffset val="100"/>
        <c:noMultiLvlLbl val="0"/>
      </c:catAx>
      <c:valAx>
        <c:axId val="-401958416"/>
        <c:scaling>
          <c:orientation val="minMax"/>
          <c:max val="270000"/>
          <c:min val="110000.00000000001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>
                <a:solidFill>
                  <a:schemeClr val="bg1">
                    <a:lumMod val="50000"/>
                  </a:schemeClr>
                </a:solidFill>
              </a:defRPr>
            </a:pPr>
            <a:endParaRPr lang="es-EC"/>
          </a:p>
        </c:txPr>
        <c:crossAx val="-4019513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4462342584289649E-2"/>
          <c:y val="0.8997693292954777"/>
          <c:w val="0.81938347224279806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638270592638658E-2"/>
          <c:y val="4.2825920258351323E-2"/>
          <c:w val="0.97777393542061375"/>
          <c:h val="0.75501146839351285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71E3E9"/>
              </a:solidFill>
            </a:ln>
          </c:spPr>
          <c:marker>
            <c:spPr>
              <a:solidFill>
                <a:srgbClr val="DAEEF3"/>
              </a:solidFill>
            </c:spPr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EC2E-4801-B6BE-37469867A17D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EC2E-4801-B6BE-37469867A17D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440967345684709E-2"/>
                  <c:y val="-6.83736831540847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EC2E-4801-B6BE-37469867A17D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0884243304841658E-2"/>
                  <c:y val="-4.32667524684914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EC2E-4801-B6BE-37469867A17D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'3.2_CA'!#REF!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C2E-4801-B6BE-37469867A17D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'3.2_CA'!#REF!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'3.2_CA'!#REF!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ln w="381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EC2E-4801-B6BE-37469867A17D}"/>
              </c:ext>
            </c:extLst>
          </c:dPt>
          <c:dPt>
            <c:idx val="1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EC2E-4801-B6BE-37469867A17D}"/>
              </c:ext>
            </c:extLst>
          </c:dPt>
          <c:dPt>
            <c:idx val="2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EC2E-4801-B6BE-37469867A17D}"/>
              </c:ext>
            </c:extLst>
          </c:dPt>
          <c:dPt>
            <c:idx val="3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EC2E-4801-B6BE-37469867A17D}"/>
              </c:ext>
            </c:extLst>
          </c:dPt>
          <c:dPt>
            <c:idx val="4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EC2E-4801-B6BE-37469867A17D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EC2E-4801-B6BE-37469867A17D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EC2E-4801-B6BE-37469867A17D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EC2E-4801-B6BE-37469867A17D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8166879955159048E-2"/>
                  <c:y val="-4.96823588540794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EC2E-4801-B6BE-37469867A17D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2487539335814976E-2"/>
                  <c:y val="6.5364119631445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EC2E-4801-B6BE-37469867A17D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773395119101861E-2"/>
                  <c:y val="6.01793153565042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EC2E-4801-B6BE-37469867A17D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'3.2_CA'!#REF!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1-EC2E-4801-B6BE-37469867A17D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'3.2_CA'!#REF!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'3.2_CA'!#REF!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401961680"/>
        <c:axId val="-401959504"/>
      </c:lineChart>
      <c:catAx>
        <c:axId val="-40196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401959504"/>
        <c:crosses val="autoZero"/>
        <c:auto val="1"/>
        <c:lblAlgn val="ctr"/>
        <c:lblOffset val="100"/>
        <c:noMultiLvlLbl val="0"/>
      </c:catAx>
      <c:valAx>
        <c:axId val="-401959504"/>
        <c:scaling>
          <c:orientation val="minMax"/>
          <c:max val="160000.00000000003"/>
          <c:min val="85000.000000000015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>
                <a:solidFill>
                  <a:schemeClr val="bg1">
                    <a:lumMod val="50000"/>
                  </a:schemeClr>
                </a:solidFill>
              </a:defRPr>
            </a:pPr>
            <a:endParaRPr lang="es-EC"/>
          </a:p>
        </c:txPr>
        <c:crossAx val="-4019616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4462342584289649E-2"/>
          <c:y val="0.8997693292954777"/>
          <c:w val="0.81938347224279806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00961815256964"/>
          <c:y val="5.0925925925925923E-2"/>
          <c:w val="0.65887639719101432"/>
          <c:h val="0.9345927075469843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'3.1_Cos_adi'!$D$25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'3.1_Cos_adi'!$C$26:$C$30</c:f>
              <c:strCache>
                <c:ptCount val="5"/>
                <c:pt idx="0">
                  <c:v>Fuerzas Armadas</c:v>
                </c:pt>
                <c:pt idx="1">
                  <c:v>Policia Nacional</c:v>
                </c:pt>
                <c:pt idx="2">
                  <c:v>Gobierno Local</c:v>
                </c:pt>
                <c:pt idx="3">
                  <c:v>IESS</c:v>
                </c:pt>
                <c:pt idx="4">
                  <c:v>MSP</c:v>
                </c:pt>
              </c:strCache>
            </c:strRef>
          </c:cat>
          <c:val>
            <c:numRef>
              <c:f>'3.1_Cos_adi'!$D$26:$D$30</c:f>
              <c:numCache>
                <c:formatCode>_("$"* #,##0.00_);_("$"* \(#,##0.00\);_("$"* "-"??_);_(@_)</c:formatCode>
                <c:ptCount val="5"/>
                <c:pt idx="0">
                  <c:v>1566.4848300000001</c:v>
                </c:pt>
                <c:pt idx="1">
                  <c:v>2356.0419899999997</c:v>
                </c:pt>
                <c:pt idx="2">
                  <c:v>11958.120979999996</c:v>
                </c:pt>
                <c:pt idx="3">
                  <c:v>110406.97945</c:v>
                </c:pt>
                <c:pt idx="4">
                  <c:v>123635.40473999997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E11-4063-8BFC-5DE4F56C5855}"/>
            </c:ext>
          </c:extLst>
        </c:ser>
        <c:ser>
          <c:idx val="1"/>
          <c:order val="1"/>
          <c:tx>
            <c:strRef>
              <c:f>'3.1_Cos_adi'!$E$25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31859C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dLbl>
              <c:idx val="1"/>
              <c:numFmt formatCode="&quot;$&quot;\ 0#,###.0,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C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numFmt formatCode="&quot;$&quot;\ 0#,###.0,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C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'3.1_Cos_adi'!$C$26:$C$30</c:f>
              <c:strCache>
                <c:ptCount val="5"/>
                <c:pt idx="0">
                  <c:v>Fuerzas Armadas</c:v>
                </c:pt>
                <c:pt idx="1">
                  <c:v>Policia Nacional</c:v>
                </c:pt>
                <c:pt idx="2">
                  <c:v>Gobierno Local</c:v>
                </c:pt>
                <c:pt idx="3">
                  <c:v>IESS</c:v>
                </c:pt>
                <c:pt idx="4">
                  <c:v>MSP</c:v>
                </c:pt>
              </c:strCache>
            </c:strRef>
          </c:cat>
          <c:val>
            <c:numRef>
              <c:f>'3.1_Cos_adi'!$E$26:$E$30</c:f>
              <c:numCache>
                <c:formatCode>_("$"* #,##0.00_);_("$"* \(#,##0.00\);_("$"* "-"??_);_(@_)</c:formatCode>
                <c:ptCount val="5"/>
                <c:pt idx="0">
                  <c:v>3247.2471499999997</c:v>
                </c:pt>
                <c:pt idx="1">
                  <c:v>406.72965999999997</c:v>
                </c:pt>
                <c:pt idx="2">
                  <c:v>237.59517000000002</c:v>
                </c:pt>
                <c:pt idx="3">
                  <c:v>140778.78519999998</c:v>
                </c:pt>
                <c:pt idx="4">
                  <c:v>454507.19280999986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E11-4063-8BFC-5DE4F56C5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18"/>
        <c:axId val="-401961136"/>
        <c:axId val="-401957872"/>
      </c:barChart>
      <c:catAx>
        <c:axId val="-4019611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-401957872"/>
        <c:crosses val="autoZero"/>
        <c:auto val="1"/>
        <c:lblAlgn val="ctr"/>
        <c:lblOffset val="100"/>
        <c:noMultiLvlLbl val="0"/>
      </c:catAx>
      <c:valAx>
        <c:axId val="-401957872"/>
        <c:scaling>
          <c:orientation val="minMax"/>
        </c:scaling>
        <c:delete val="1"/>
        <c:axPos val="b"/>
        <c:numFmt formatCode="_(&quot;$&quot;* #,##0.00_);_(&quot;$&quot;* \(#,##0.00\);_(&quot;$&quot;* &quot;-&quot;??_);_(@_)" sourceLinked="1"/>
        <c:majorTickMark val="none"/>
        <c:minorTickMark val="none"/>
        <c:tickLblPos val="nextTo"/>
        <c:crossAx val="-401961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9817975840988362"/>
          <c:y val="5.6133712452610104E-2"/>
          <c:w val="8.4099819475545359E-2"/>
          <c:h val="0.1707181393992417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532591859322118E-2"/>
          <c:y val="2.7622399597762557E-2"/>
          <c:w val="0.97777393542061375"/>
          <c:h val="0.75501146839351285"/>
        </c:manualLayout>
      </c:layout>
      <c:lineChart>
        <c:grouping val="standard"/>
        <c:varyColors val="0"/>
        <c:ser>
          <c:idx val="0"/>
          <c:order val="0"/>
          <c:tx>
            <c:strRef>
              <c:f>'1.1_Salud_total'!$B$92</c:f>
              <c:strCache>
                <c:ptCount val="1"/>
                <c:pt idx="0">
                  <c:v>Situación real</c:v>
                </c:pt>
              </c:strCache>
            </c:strRef>
          </c:tx>
          <c:spPr>
            <a:ln w="38100">
              <a:solidFill>
                <a:srgbClr val="71E3E9"/>
              </a:solidFill>
            </a:ln>
          </c:spPr>
          <c:marker>
            <c:spPr>
              <a:solidFill>
                <a:srgbClr val="DAEEF3"/>
              </a:solidFill>
              <a:ln>
                <a:solidFill>
                  <a:srgbClr val="71E3E9"/>
                </a:solidFill>
              </a:ln>
            </c:spPr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2200000572994075E-2"/>
                  <c:y val="5.50140513750594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4192022587767421E-2"/>
                  <c:y val="-6.35564503683008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F783-426A-A521-B6DA2693BA20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'1.1_Salud_total'!$C$91:$I$91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'1.1_Salud_total'!$C$92:$I$92</c:f>
              <c:numCache>
                <c:formatCode>_ * #,##0_ ;_ * \-#,##0_ ;_ * "-"??_ ;_ @_ </c:formatCode>
                <c:ptCount val="7"/>
                <c:pt idx="0">
                  <c:v>3658826</c:v>
                </c:pt>
                <c:pt idx="1">
                  <c:v>3794952</c:v>
                </c:pt>
                <c:pt idx="2">
                  <c:v>4064658</c:v>
                </c:pt>
                <c:pt idx="3">
                  <c:v>4408766</c:v>
                </c:pt>
                <c:pt idx="4">
                  <c:v>4463861</c:v>
                </c:pt>
                <c:pt idx="5">
                  <c:v>4390953</c:v>
                </c:pt>
                <c:pt idx="6">
                  <c:v>4579066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783-426A-A521-B6DA2693BA20}"/>
            </c:ext>
          </c:extLst>
        </c:ser>
        <c:ser>
          <c:idx val="1"/>
          <c:order val="1"/>
          <c:tx>
            <c:strRef>
              <c:f>'1.1_Salud_total'!$B$93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F783-426A-A521-B6DA2693BA20}"/>
              </c:ext>
            </c:extLst>
          </c:dPt>
          <c:dPt>
            <c:idx val="1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F783-426A-A521-B6DA2693BA20}"/>
              </c:ext>
            </c:extLst>
          </c:dPt>
          <c:dPt>
            <c:idx val="2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F783-426A-A521-B6DA2693BA20}"/>
              </c:ext>
            </c:extLst>
          </c:dPt>
          <c:dPt>
            <c:idx val="3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F783-426A-A521-B6DA2693BA20}"/>
              </c:ext>
            </c:extLst>
          </c:dPt>
          <c:dPt>
            <c:idx val="4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F783-426A-A521-B6DA2693BA20}"/>
              </c:ext>
            </c:extLst>
          </c:dPt>
          <c:dPt>
            <c:idx val="5"/>
            <c:bubble3D val="0"/>
          </c:dPt>
          <c:dPt>
            <c:idx val="6"/>
            <c:bubble3D val="0"/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8166879955159048E-2"/>
                  <c:y val="-4.96823588540794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F783-426A-A521-B6DA2693BA20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5744488818674945E-2"/>
                  <c:y val="-5.30594287869129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6554580665258088E-2"/>
                  <c:y val="5.2063446214152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F783-426A-A521-B6DA2693BA20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'1.1_Salud_total'!$C$91:$I$91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'1.1_Salud_total'!$C$93:$I$93</c:f>
              <c:numCache>
                <c:formatCode>_ * #,##0_ ;_ * \-#,##0_ ;_ * "-"??_ ;_ @_ </c:formatCode>
                <c:ptCount val="7"/>
                <c:pt idx="0">
                  <c:v>3658826</c:v>
                </c:pt>
                <c:pt idx="1">
                  <c:v>3794952</c:v>
                </c:pt>
                <c:pt idx="2">
                  <c:v>4064658</c:v>
                </c:pt>
                <c:pt idx="3">
                  <c:v>4408766</c:v>
                </c:pt>
                <c:pt idx="4">
                  <c:v>4463861</c:v>
                </c:pt>
                <c:pt idx="5">
                  <c:v>4472317.8361593559</c:v>
                </c:pt>
                <c:pt idx="6">
                  <c:v>4483844.211806858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0-F783-426A-A521-B6DA2693BA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374318208"/>
        <c:axId val="-429837664"/>
      </c:lineChart>
      <c:catAx>
        <c:axId val="-374318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429837664"/>
        <c:crosses val="autoZero"/>
        <c:auto val="1"/>
        <c:lblAlgn val="ctr"/>
        <c:lblOffset val="100"/>
        <c:noMultiLvlLbl val="0"/>
      </c:catAx>
      <c:valAx>
        <c:axId val="-429837664"/>
        <c:scaling>
          <c:orientation val="minMax"/>
          <c:max val="4700000"/>
          <c:min val="360000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txPr>
          <a:bodyPr/>
          <a:lstStyle/>
          <a:p>
            <a:pPr>
              <a:defRPr sz="200">
                <a:solidFill>
                  <a:schemeClr val="bg1">
                    <a:lumMod val="50000"/>
                  </a:schemeClr>
                </a:solidFill>
              </a:defRPr>
            </a:pPr>
            <a:endParaRPr lang="es-EC"/>
          </a:p>
        </c:txPr>
        <c:crossAx val="-3743182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4462342584289649E-2"/>
          <c:y val="0.8997693292954777"/>
          <c:w val="0.81938347224279806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254893398265406"/>
          <c:y val="0.13283916004489404"/>
          <c:w val="0.59633601795397639"/>
          <c:h val="0.8061303392011429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1859C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5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0.17089465858148109"/>
                  <c:y val="-0.2362891571306665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C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C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25693864803462552"/>
                  <c:y val="1.61328648650264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C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6606488416700291"/>
                      <c:h val="0.21826817170329876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'3.1_Cos_adi'!$C$32:$C$34</c:f>
              <c:strCache>
                <c:ptCount val="3"/>
                <c:pt idx="0">
                  <c:v>Consumo intermedio</c:v>
                </c:pt>
                <c:pt idx="1">
                  <c:v>Remuneraciones</c:v>
                </c:pt>
                <c:pt idx="2">
                  <c:v>Formación Bruta de Capital Fijo</c:v>
                </c:pt>
              </c:strCache>
            </c:strRef>
          </c:cat>
          <c:val>
            <c:numRef>
              <c:f>'3.1_Cos_adi'!$D$32:$D$34</c:f>
              <c:numCache>
                <c:formatCode>_ "$"* #,##0.0_ ;_ "$"* \-#,##0.0_ ;_ "$"* "-"??_ ;_ @_ </c:formatCode>
                <c:ptCount val="3"/>
                <c:pt idx="0">
                  <c:v>657.89224193428538</c:v>
                </c:pt>
                <c:pt idx="1">
                  <c:v>163.18399597112315</c:v>
                </c:pt>
                <c:pt idx="2">
                  <c:v>28.024344074591202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836865295493511E-3"/>
          <c:y val="1.6620988676641059E-2"/>
          <c:w val="0.97633144906088398"/>
          <c:h val="0.75072131191540181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71E3E9"/>
              </a:solidFill>
            </a:ln>
          </c:spPr>
          <c:marker>
            <c:symbol val="none"/>
          </c:marker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6F5-448E-9245-2D6B3A401F22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ln w="38100">
              <a:solidFill>
                <a:srgbClr val="929292"/>
              </a:solidFill>
              <a:prstDash val="dash"/>
            </a:ln>
          </c:spPr>
          <c:marker>
            <c:symbol val="none"/>
          </c:marker>
          <c:dPt>
            <c:idx val="1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C6F5-448E-9245-2D6B3A401F22}"/>
              </c:ext>
            </c:extLst>
          </c:dPt>
          <c:dPt>
            <c:idx val="2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C6F5-448E-9245-2D6B3A401F22}"/>
              </c:ext>
            </c:extLst>
          </c:dPt>
          <c:dPt>
            <c:idx val="3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C6F5-448E-9245-2D6B3A401F22}"/>
              </c:ext>
            </c:extLst>
          </c:dPt>
          <c:dPt>
            <c:idx val="4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C6F5-448E-9245-2D6B3A401F22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C6F5-448E-9245-2D6B3A401F22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C6F5-448E-9245-2D6B3A401F22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C6F5-448E-9245-2D6B3A401F22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9242322806240418E-2"/>
                  <c:y val="-4.90478711611255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C6F5-448E-9245-2D6B3A401F22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C6F5-448E-9245-2D6B3A401F22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9976936719156341E-2"/>
                  <c:y val="-8.2028213124423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C6F5-448E-9245-2D6B3A401F22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C6F5-448E-9245-2D6B3A401F22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401955152"/>
        <c:axId val="-401949712"/>
      </c:lineChart>
      <c:catAx>
        <c:axId val="-40195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401949712"/>
        <c:crosses val="autoZero"/>
        <c:auto val="1"/>
        <c:lblAlgn val="ctr"/>
        <c:lblOffset val="100"/>
        <c:noMultiLvlLbl val="0"/>
      </c:catAx>
      <c:valAx>
        <c:axId val="-401949712"/>
        <c:scaling>
          <c:orientation val="minMax"/>
          <c:min val="1900000"/>
        </c:scaling>
        <c:delete val="1"/>
        <c:axPos val="l"/>
        <c:numFmt formatCode="General" sourceLinked="1"/>
        <c:majorTickMark val="out"/>
        <c:minorTickMark val="none"/>
        <c:tickLblPos val="nextTo"/>
        <c:crossAx val="-4019551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961835505399236"/>
          <c:y val="0.8997693292954777"/>
          <c:w val="0.70852389734154531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747342544722473E-2"/>
          <c:y val="1.6621114048546715E-2"/>
          <c:w val="0.96834045734760954"/>
          <c:h val="0.75072131191540181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71E3E9"/>
              </a:solidFill>
            </a:ln>
          </c:spPr>
          <c:marker>
            <c:symbol val="none"/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2B97-47DC-8445-E79185131C8D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3.8087453663667663E-2"/>
                  <c:y val="4.56506415426180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2B97-47DC-8445-E79185131C8D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B97-47DC-8445-E79185131C8D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ln w="38100">
              <a:solidFill>
                <a:srgbClr val="929292"/>
              </a:solidFill>
              <a:prstDash val="dash"/>
            </a:ln>
          </c:spPr>
          <c:marker>
            <c:symbol val="none"/>
          </c:marker>
          <c:dPt>
            <c:idx val="1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2B97-47DC-8445-E79185131C8D}"/>
              </c:ext>
            </c:extLst>
          </c:dPt>
          <c:dPt>
            <c:idx val="2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2B97-47DC-8445-E79185131C8D}"/>
              </c:ext>
            </c:extLst>
          </c:dPt>
          <c:dPt>
            <c:idx val="3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2B97-47DC-8445-E79185131C8D}"/>
              </c:ext>
            </c:extLst>
          </c:dPt>
          <c:dPt>
            <c:idx val="4"/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2B97-47DC-8445-E79185131C8D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2B97-47DC-8445-E79185131C8D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2B97-47DC-8445-E79185131C8D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2B97-47DC-8445-E79185131C8D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'1.1_Salud_total'!#REF!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2B97-47DC-8445-E79185131C8D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'1.1_Salud_total'!#REF!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401954608"/>
        <c:axId val="-401957328"/>
      </c:lineChart>
      <c:catAx>
        <c:axId val="-401954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401957328"/>
        <c:crosses val="autoZero"/>
        <c:auto val="1"/>
        <c:lblAlgn val="ctr"/>
        <c:lblOffset val="100"/>
        <c:noMultiLvlLbl val="0"/>
      </c:catAx>
      <c:valAx>
        <c:axId val="-401957328"/>
        <c:scaling>
          <c:orientation val="minMax"/>
          <c:min val="3900000"/>
        </c:scaling>
        <c:delete val="1"/>
        <c:axPos val="l"/>
        <c:numFmt formatCode="General" sourceLinked="1"/>
        <c:majorTickMark val="out"/>
        <c:minorTickMark val="none"/>
        <c:tickLblPos val="nextTo"/>
        <c:crossAx val="-4019546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961835505399236"/>
          <c:y val="0.8997693292954777"/>
          <c:w val="0.69150722175483692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638270592638658E-2"/>
          <c:y val="4.2825920258351323E-2"/>
          <c:w val="0.97777393542061375"/>
          <c:h val="0.75501146839351285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71E3E9"/>
              </a:solidFill>
            </a:ln>
          </c:spPr>
          <c:marker>
            <c:spPr>
              <a:solidFill>
                <a:srgbClr val="DAEEF3"/>
              </a:solidFill>
            </c:spPr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E06-4B6E-8197-01E9000223C0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E06-4B6E-8197-01E9000223C0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5512252650031724E-2"/>
                  <c:y val="-5.19272395754756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E06-4B6E-8197-01E9000223C0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4246370192092736E-2"/>
                  <c:y val="-6.82936731219863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E06-4B6E-8197-01E9000223C0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'3.2_CA'!#REF!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6E06-4B6E-8197-01E9000223C0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'3.2_CA'!#REF!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'3.2_CA'!#REF!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ln w="381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6E06-4B6E-8197-01E9000223C0}"/>
              </c:ext>
            </c:extLst>
          </c:dPt>
          <c:dPt>
            <c:idx val="1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6E06-4B6E-8197-01E9000223C0}"/>
              </c:ext>
            </c:extLst>
          </c:dPt>
          <c:dPt>
            <c:idx val="2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6E06-4B6E-8197-01E9000223C0}"/>
              </c:ext>
            </c:extLst>
          </c:dPt>
          <c:dPt>
            <c:idx val="3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6E06-4B6E-8197-01E9000223C0}"/>
              </c:ext>
            </c:extLst>
          </c:dPt>
          <c:dPt>
            <c:idx val="4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6E06-4B6E-8197-01E9000223C0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6E06-4B6E-8197-01E9000223C0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6E06-4B6E-8197-01E9000223C0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6E06-4B6E-8197-01E9000223C0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7118190890806037E-2"/>
                  <c:y val="-6.24483163008879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6E06-4B6E-8197-01E9000223C0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4692697722184251E-2"/>
                  <c:y val="7.76988767886268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6E06-4B6E-8197-01E9000223C0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2042340430094442E-2"/>
                  <c:y val="7.23871430597166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6E06-4B6E-8197-01E9000223C0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'3.2_CA'!#REF!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1-6E06-4B6E-8197-01E9000223C0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'3.2_CA'!#REF!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'3.2_CA'!#REF!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401956784"/>
        <c:axId val="-401954064"/>
      </c:lineChart>
      <c:catAx>
        <c:axId val="-40195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401954064"/>
        <c:crosses val="autoZero"/>
        <c:auto val="1"/>
        <c:lblAlgn val="ctr"/>
        <c:lblOffset val="100"/>
        <c:noMultiLvlLbl val="0"/>
      </c:catAx>
      <c:valAx>
        <c:axId val="-401954064"/>
        <c:scaling>
          <c:orientation val="minMax"/>
          <c:max val="270000"/>
          <c:min val="110000.00000000001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>
                <a:solidFill>
                  <a:schemeClr val="bg1">
                    <a:lumMod val="50000"/>
                  </a:schemeClr>
                </a:solidFill>
              </a:defRPr>
            </a:pPr>
            <a:endParaRPr lang="es-EC"/>
          </a:p>
        </c:txPr>
        <c:crossAx val="-401956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4462342584289649E-2"/>
          <c:y val="0.8997693292954777"/>
          <c:w val="0.81938347224279806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638270592638658E-2"/>
          <c:y val="4.2825920258351323E-2"/>
          <c:w val="0.97777393542061375"/>
          <c:h val="0.75501146839351285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71E3E9"/>
              </a:solidFill>
            </a:ln>
          </c:spPr>
          <c:marker>
            <c:spPr>
              <a:solidFill>
                <a:srgbClr val="DAEEF3"/>
              </a:solidFill>
            </c:spPr>
          </c:marker>
          <c:dLbls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5B80-4A16-8C59-1D5D302CACDD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B80-4A16-8C59-1D5D302CACDD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440967345684709E-2"/>
                  <c:y val="-6.83736831540847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5B80-4A16-8C59-1D5D302CACDD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0884243304841658E-2"/>
                  <c:y val="-4.32667524684914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B80-4A16-8C59-1D5D302CACDD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'3.2_CA'!#REF!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5B80-4A16-8C59-1D5D302CACDD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'3.2_CA'!#REF!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'3.2_CA'!#REF!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ln w="3810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5B80-4A16-8C59-1D5D302CACDD}"/>
              </c:ext>
            </c:extLst>
          </c:dPt>
          <c:dPt>
            <c:idx val="1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5B80-4A16-8C59-1D5D302CACDD}"/>
              </c:ext>
            </c:extLst>
          </c:dPt>
          <c:dPt>
            <c:idx val="2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5B80-4A16-8C59-1D5D302CACDD}"/>
              </c:ext>
            </c:extLst>
          </c:dPt>
          <c:dPt>
            <c:idx val="3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5B80-4A16-8C59-1D5D302CACDD}"/>
              </c:ext>
            </c:extLst>
          </c:dPt>
          <c:dPt>
            <c:idx val="4"/>
            <c:marker>
              <c:spPr>
                <a:noFill/>
                <a:ln>
                  <a:noFill/>
                </a:ln>
              </c:spPr>
            </c:marker>
            <c:bubble3D val="0"/>
            <c:spPr>
              <a:ln w="38100">
                <a:noFill/>
                <a:prstDash val="dash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5B80-4A16-8C59-1D5D302CACDD}"/>
              </c:ext>
            </c:extLst>
          </c:dPt>
          <c:dLbls>
            <c:dLbl>
              <c:idx val="0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5B80-4A16-8C59-1D5D302CACDD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5B80-4A16-8C59-1D5D302CACDD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5B80-4A16-8C59-1D5D302CACDD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2.8166879955159048E-2"/>
                  <c:y val="-4.96823588540794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5B80-4A16-8C59-1D5D302CACDD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2487539335814976E-2"/>
                  <c:y val="6.5364119631445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5B80-4A16-8C59-1D5D302CACDD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773395119101861E-2"/>
                  <c:y val="6.01793153565042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5B80-4A16-8C59-1D5D302CACDD}"/>
                </c:ext>
                <c:ext xmlns:c15="http://schemas.microsoft.com/office/drawing/2012/chart" uri="{CE6537A1-D6FC-4f65-9D91-7224C49458BB}"/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787894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'3.2_CA'!#REF!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1-5B80-4A16-8C59-1D5D302CACDD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'3.2_CA'!#REF!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'3.2_CA'!#REF!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48147408"/>
        <c:axId val="-848146864"/>
      </c:lineChart>
      <c:catAx>
        <c:axId val="-84814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787894"/>
                </a:solidFill>
              </a:defRPr>
            </a:pPr>
            <a:endParaRPr lang="es-EC"/>
          </a:p>
        </c:txPr>
        <c:crossAx val="-848146864"/>
        <c:crosses val="autoZero"/>
        <c:auto val="1"/>
        <c:lblAlgn val="ctr"/>
        <c:lblOffset val="100"/>
        <c:noMultiLvlLbl val="0"/>
      </c:catAx>
      <c:valAx>
        <c:axId val="-848146864"/>
        <c:scaling>
          <c:orientation val="minMax"/>
          <c:max val="160000.00000000003"/>
          <c:min val="85000.000000000015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>
                <a:solidFill>
                  <a:schemeClr val="bg1">
                    <a:lumMod val="50000"/>
                  </a:schemeClr>
                </a:solidFill>
              </a:defRPr>
            </a:pPr>
            <a:endParaRPr lang="es-EC"/>
          </a:p>
        </c:txPr>
        <c:crossAx val="-8481474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4462342584289649E-2"/>
          <c:y val="0.8997693292954777"/>
          <c:w val="0.81938347224279806"/>
          <c:h val="9.9683070082442038E-2"/>
        </c:manualLayout>
      </c:layout>
      <c:overlay val="0"/>
      <c:txPr>
        <a:bodyPr/>
        <a:lstStyle/>
        <a:p>
          <a:pPr>
            <a:defRPr>
              <a:solidFill>
                <a:srgbClr val="787894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471206304202213"/>
          <c:y val="4.1333953490573963E-2"/>
          <c:w val="0.66556346147362089"/>
          <c:h val="0.8572099788507444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'1.2_Producción_ant'!$D$22</c:f>
              <c:strCache>
                <c:ptCount val="1"/>
                <c:pt idx="0">
                  <c:v>Situación pandemia COVID-19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71E3E9"/>
              </a:solidFill>
            </a:ln>
          </c:spPr>
          <c:invertIfNegative val="0"/>
          <c:dLbls>
            <c:numFmt formatCode="&quot;$&quot;\ #.0,;&quot;$&quot;\ #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'1.2_Producción_ant'!$C$23:$C$26</c:f>
              <c:strCache>
                <c:ptCount val="4"/>
                <c:pt idx="0">
                  <c:v>Regulación</c:v>
                </c:pt>
                <c:pt idx="1">
                  <c:v>Actividades de hospitales</c:v>
                </c:pt>
                <c:pt idx="2">
                  <c:v>Actividades de centros ambulatorios</c:v>
                </c:pt>
                <c:pt idx="3">
                  <c:v>Otras actividades </c:v>
                </c:pt>
              </c:strCache>
            </c:strRef>
          </c:cat>
          <c:val>
            <c:numRef>
              <c:f>'1.2_Producción_ant'!$D$23:$D$26</c:f>
              <c:numCache>
                <c:formatCode>_ * #,##0_ ;_ * \-#,##0_ ;_ * "-"??_ ;_ @_ </c:formatCode>
                <c:ptCount val="4"/>
                <c:pt idx="0">
                  <c:v>6198263</c:v>
                </c:pt>
                <c:pt idx="1">
                  <c:v>0</c:v>
                </c:pt>
                <c:pt idx="2">
                  <c:v>-2017</c:v>
                </c:pt>
                <c:pt idx="3">
                  <c:v>-2089876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591-499F-ABDB-9A3F56030282}"/>
            </c:ext>
          </c:extLst>
        </c:ser>
        <c:ser>
          <c:idx val="1"/>
          <c:order val="1"/>
          <c:tx>
            <c:strRef>
              <c:f>'1.2_Producción_ant'!$E$22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pattFill prst="ltUpDiag">
              <a:fgClr>
                <a:schemeClr val="bg1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rgbClr val="787894"/>
              </a:solidFill>
            </a:ln>
          </c:spPr>
          <c:invertIfNegative val="0"/>
          <c:dLbls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'1.2_Producción_ant'!$C$23:$C$26</c:f>
              <c:strCache>
                <c:ptCount val="4"/>
                <c:pt idx="0">
                  <c:v>Regulación</c:v>
                </c:pt>
                <c:pt idx="1">
                  <c:v>Actividades de hospitales</c:v>
                </c:pt>
                <c:pt idx="2">
                  <c:v>Actividades de centros ambulatorios</c:v>
                </c:pt>
                <c:pt idx="3">
                  <c:v>Otras actividades </c:v>
                </c:pt>
              </c:strCache>
            </c:strRef>
          </c:cat>
          <c:val>
            <c:numRef>
              <c:f>'1.2_Producción_ant'!$E$23:$E$26</c:f>
              <c:numCache>
                <c:formatCode>_ * #,##0_ ;_ * \-#,##0_ ;_ * "-"??_ ;_ @_ </c:formatCode>
                <c:ptCount val="4"/>
                <c:pt idx="0">
                  <c:v>-6796013</c:v>
                </c:pt>
                <c:pt idx="1">
                  <c:v>0</c:v>
                </c:pt>
                <c:pt idx="2">
                  <c:v>2019</c:v>
                </c:pt>
                <c:pt idx="3">
                  <c:v>2408183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591-499F-ABDB-9A3F560302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-429831680"/>
        <c:axId val="-429837120"/>
      </c:barChart>
      <c:catAx>
        <c:axId val="-42983168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txPr>
          <a:bodyPr/>
          <a:lstStyle/>
          <a:p>
            <a:pPr>
              <a:defRPr sz="1100"/>
            </a:pPr>
            <a:endParaRPr lang="es-EC"/>
          </a:p>
        </c:txPr>
        <c:crossAx val="-429837120"/>
        <c:crosses val="autoZero"/>
        <c:auto val="1"/>
        <c:lblAlgn val="ctr"/>
        <c:lblOffset val="100"/>
        <c:noMultiLvlLbl val="0"/>
      </c:catAx>
      <c:valAx>
        <c:axId val="-429837120"/>
        <c:scaling>
          <c:orientation val="minMax"/>
        </c:scaling>
        <c:delete val="1"/>
        <c:axPos val="t"/>
        <c:numFmt formatCode="_ * #,##0_ ;_ * \-#,##0_ ;_ * &quot;-&quot;??_ ;_ @_ " sourceLinked="1"/>
        <c:majorTickMark val="out"/>
        <c:minorTickMark val="none"/>
        <c:tickLblPos val="nextTo"/>
        <c:crossAx val="-429831680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21226005049840951"/>
          <c:y val="0.89879953374846078"/>
          <c:w val="0.58046401684819338"/>
          <c:h val="9.8321551529267512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solidFill>
            <a:srgbClr val="787894"/>
          </a:solidFill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99896760635746"/>
          <c:y val="3.2520550882670432E-2"/>
          <c:w val="0.59353934834834954"/>
          <c:h val="0.8572099788507444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'1.2_Producción_ant'!$D$36</c:f>
              <c:strCache>
                <c:ptCount val="1"/>
                <c:pt idx="0">
                  <c:v>Situación pandemia COVID-19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71E3E9"/>
              </a:solidFill>
            </a:ln>
          </c:spPr>
          <c:invertIfNegative val="0"/>
          <c:dLbls>
            <c:numFmt formatCode="&quot;$&quot;\ #.0,;&quot;$&quot;\ #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'1.2_Producción_ant'!$C$37:$C$40</c:f>
              <c:strCache>
                <c:ptCount val="4"/>
                <c:pt idx="0">
                  <c:v>Regulación</c:v>
                </c:pt>
                <c:pt idx="1">
                  <c:v>Actividades de hospitales</c:v>
                </c:pt>
                <c:pt idx="2">
                  <c:v>Actividades de centros ambulatorios</c:v>
                </c:pt>
                <c:pt idx="3">
                  <c:v>Otras actividades </c:v>
                </c:pt>
              </c:strCache>
            </c:strRef>
          </c:cat>
          <c:val>
            <c:numRef>
              <c:f>'1.2_Producción_ant'!$D$37:$D$40</c:f>
              <c:numCache>
                <c:formatCode>_ * #,##0_ ;_ * \-#,##0_ ;_ * "-"??_ ;_ @_ </c:formatCode>
                <c:ptCount val="4"/>
                <c:pt idx="0">
                  <c:v>6819266</c:v>
                </c:pt>
                <c:pt idx="1">
                  <c:v>0</c:v>
                </c:pt>
                <c:pt idx="2">
                  <c:v>-2018</c:v>
                </c:pt>
                <c:pt idx="3">
                  <c:v>-2213291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64A-47A5-A4D3-27DE127F314E}"/>
            </c:ext>
          </c:extLst>
        </c:ser>
        <c:ser>
          <c:idx val="1"/>
          <c:order val="1"/>
          <c:tx>
            <c:strRef>
              <c:f>'1.2_Producción_ant'!$E$36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pattFill prst="ltUpDiag">
              <a:fgClr>
                <a:schemeClr val="bg1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rgbClr val="787894"/>
              </a:solidFill>
            </a:ln>
          </c:spPr>
          <c:invertIfNegative val="0"/>
          <c:dLbls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'1.2_Producción_ant'!$C$37:$C$40</c:f>
              <c:strCache>
                <c:ptCount val="4"/>
                <c:pt idx="0">
                  <c:v>Regulación</c:v>
                </c:pt>
                <c:pt idx="1">
                  <c:v>Actividades de hospitales</c:v>
                </c:pt>
                <c:pt idx="2">
                  <c:v>Actividades de centros ambulatorios</c:v>
                </c:pt>
                <c:pt idx="3">
                  <c:v>Otras actividades </c:v>
                </c:pt>
              </c:strCache>
            </c:strRef>
          </c:cat>
          <c:val>
            <c:numRef>
              <c:f>'1.2_Producción_ant'!$E$37:$E$40</c:f>
              <c:numCache>
                <c:formatCode>_ * #,##0_ ;_ * \-#,##0_ ;_ * "-"??_ ;_ @_ </c:formatCode>
                <c:ptCount val="4"/>
                <c:pt idx="0">
                  <c:v>-6540955</c:v>
                </c:pt>
                <c:pt idx="1">
                  <c:v>0</c:v>
                </c:pt>
                <c:pt idx="2">
                  <c:v>2020</c:v>
                </c:pt>
                <c:pt idx="3">
                  <c:v>2399281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64A-47A5-A4D3-27DE127F3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-429835488"/>
        <c:axId val="-429834944"/>
      </c:barChart>
      <c:catAx>
        <c:axId val="-42983548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txPr>
          <a:bodyPr/>
          <a:lstStyle/>
          <a:p>
            <a:pPr>
              <a:defRPr sz="1050"/>
            </a:pPr>
            <a:endParaRPr lang="es-EC"/>
          </a:p>
        </c:txPr>
        <c:crossAx val="-429834944"/>
        <c:crosses val="autoZero"/>
        <c:auto val="1"/>
        <c:lblAlgn val="ctr"/>
        <c:lblOffset val="100"/>
        <c:noMultiLvlLbl val="0"/>
      </c:catAx>
      <c:valAx>
        <c:axId val="-429834944"/>
        <c:scaling>
          <c:orientation val="minMax"/>
        </c:scaling>
        <c:delete val="1"/>
        <c:axPos val="t"/>
        <c:numFmt formatCode="_ * #,##0_ ;_ * \-#,##0_ ;_ * &quot;-&quot;??_ ;_ @_ " sourceLinked="1"/>
        <c:majorTickMark val="out"/>
        <c:minorTickMark val="none"/>
        <c:tickLblPos val="nextTo"/>
        <c:crossAx val="-429835488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25062014553570028"/>
          <c:y val="0.89416178873010155"/>
          <c:w val="0.58046401684819338"/>
          <c:h val="9.8321551529267512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solidFill>
            <a:srgbClr val="787894"/>
          </a:solidFill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281155342931961"/>
          <c:y val="4.1333827532879189E-2"/>
          <c:w val="0.6032064617365569"/>
          <c:h val="0.8203828524421052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'1.2_Prod'!$G$27</c:f>
              <c:strCache>
                <c:ptCount val="1"/>
                <c:pt idx="0">
                  <c:v>Situación real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dLbl>
              <c:idx val="0"/>
              <c:layout>
                <c:manualLayout>
                  <c:x val="1.3307092442219635E-2"/>
                  <c:y val="6.486482069218425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&quot;$&quot;\ #.0,;&quot;$&quot;\ #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'1.2_Prod'!$F$28:$F$30</c:f>
              <c:strCache>
                <c:ptCount val="3"/>
                <c:pt idx="0">
                  <c:v>Regulación</c:v>
                </c:pt>
                <c:pt idx="1">
                  <c:v>Actividades de hospitales</c:v>
                </c:pt>
                <c:pt idx="2">
                  <c:v>Actividades de centros ambulatorios</c:v>
                </c:pt>
              </c:strCache>
            </c:strRef>
          </c:cat>
          <c:val>
            <c:numRef>
              <c:f>'1.2_Prod'!$G$28:$G$30</c:f>
              <c:numCache>
                <c:formatCode>#,##0</c:formatCode>
                <c:ptCount val="3"/>
                <c:pt idx="0">
                  <c:v>-313609</c:v>
                </c:pt>
                <c:pt idx="1">
                  <c:v>-2450425</c:v>
                </c:pt>
                <c:pt idx="2">
                  <c:v>-1377640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C1A-4DCE-A3C8-9D64F369D1D5}"/>
            </c:ext>
          </c:extLst>
        </c:ser>
        <c:ser>
          <c:idx val="1"/>
          <c:order val="1"/>
          <c:tx>
            <c:strRef>
              <c:f>'1.2_Prod'!$H$27</c:f>
              <c:strCache>
                <c:ptCount val="1"/>
                <c:pt idx="0">
                  <c:v>Escenario sin COVID-19</c:v>
                </c:pt>
              </c:strCache>
            </c:strRef>
          </c:tx>
          <c:spPr>
            <a:pattFill prst="ltUpDiag">
              <a:fgClr>
                <a:schemeClr val="bg1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rgbClr val="787894"/>
              </a:solidFill>
            </a:ln>
          </c:spPr>
          <c:invertIfNegative val="0"/>
          <c:dLbls>
            <c:dLbl>
              <c:idx val="0"/>
              <c:layout>
                <c:manualLayout>
                  <c:x val="1.755620365690904E-2"/>
                  <c:y val="1.297296413843685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&quot;$&quot;\ #,###.0,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'1.2_Prod'!$F$28:$F$30</c:f>
              <c:strCache>
                <c:ptCount val="3"/>
                <c:pt idx="0">
                  <c:v>Regulación</c:v>
                </c:pt>
                <c:pt idx="1">
                  <c:v>Actividades de hospitales</c:v>
                </c:pt>
                <c:pt idx="2">
                  <c:v>Actividades de centros ambulatorios</c:v>
                </c:pt>
              </c:strCache>
            </c:strRef>
          </c:cat>
          <c:val>
            <c:numRef>
              <c:f>'1.2_Prod'!$H$28:$H$30</c:f>
              <c:numCache>
                <c:formatCode>_ * #,##0_ ;_ * \-#,##0_ ;_ * "-"??_ ;_ @_ </c:formatCode>
                <c:ptCount val="3"/>
                <c:pt idx="0">
                  <c:v>287888.36177512177</c:v>
                </c:pt>
                <c:pt idx="1">
                  <c:v>2700969.0903690835</c:v>
                </c:pt>
                <c:pt idx="2">
                  <c:v>1340727.5888834493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C1A-4DCE-A3C8-9D64F369D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-429833856"/>
        <c:axId val="-429833312"/>
      </c:barChart>
      <c:catAx>
        <c:axId val="-429833856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crossAx val="-429833312"/>
        <c:crosses val="autoZero"/>
        <c:auto val="1"/>
        <c:lblAlgn val="ctr"/>
        <c:lblOffset val="100"/>
        <c:noMultiLvlLbl val="0"/>
      </c:catAx>
      <c:valAx>
        <c:axId val="-429833312"/>
        <c:scaling>
          <c:orientation val="minMax"/>
        </c:scaling>
        <c:delete val="1"/>
        <c:axPos val="t"/>
        <c:numFmt formatCode="#,##0" sourceLinked="1"/>
        <c:majorTickMark val="out"/>
        <c:minorTickMark val="none"/>
        <c:tickLblPos val="nextTo"/>
        <c:crossAx val="-429833856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42503769460847529"/>
          <c:y val="0.88216448053178331"/>
          <c:w val="0.57265270931078194"/>
          <c:h val="0.11783230962685871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solidFill>
            <a:srgbClr val="787894"/>
          </a:solidFill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5.xml"/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image" Target="../media/image2.png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image" Target="../media/image2.png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image" Target="../media/image2.png"/><Relationship Id="rId6" Type="http://schemas.openxmlformats.org/officeDocument/2006/relationships/chart" Target="../charts/chart25.xml"/><Relationship Id="rId5" Type="http://schemas.openxmlformats.org/officeDocument/2006/relationships/chart" Target="../charts/chart24.xml"/><Relationship Id="rId4" Type="http://schemas.openxmlformats.org/officeDocument/2006/relationships/chart" Target="../charts/chart23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image" Target="../media/image2.png"/><Relationship Id="rId6" Type="http://schemas.openxmlformats.org/officeDocument/2006/relationships/chart" Target="../charts/chart30.xml"/><Relationship Id="rId5" Type="http://schemas.openxmlformats.org/officeDocument/2006/relationships/chart" Target="../charts/chart29.xml"/><Relationship Id="rId4" Type="http://schemas.openxmlformats.org/officeDocument/2006/relationships/chart" Target="../charts/chart28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7" Type="http://schemas.openxmlformats.org/officeDocument/2006/relationships/chart" Target="../charts/chart36.xml"/><Relationship Id="rId2" Type="http://schemas.openxmlformats.org/officeDocument/2006/relationships/chart" Target="../charts/chart31.xml"/><Relationship Id="rId1" Type="http://schemas.openxmlformats.org/officeDocument/2006/relationships/image" Target="../media/image2.png"/><Relationship Id="rId6" Type="http://schemas.openxmlformats.org/officeDocument/2006/relationships/chart" Target="../charts/chart35.xml"/><Relationship Id="rId5" Type="http://schemas.openxmlformats.org/officeDocument/2006/relationships/chart" Target="../charts/chart34.xml"/><Relationship Id="rId4" Type="http://schemas.openxmlformats.org/officeDocument/2006/relationships/chart" Target="../charts/chart3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7" Type="http://schemas.openxmlformats.org/officeDocument/2006/relationships/chart" Target="../charts/chart42.xml"/><Relationship Id="rId2" Type="http://schemas.openxmlformats.org/officeDocument/2006/relationships/chart" Target="../charts/chart37.xml"/><Relationship Id="rId1" Type="http://schemas.openxmlformats.org/officeDocument/2006/relationships/image" Target="../media/image2.png"/><Relationship Id="rId6" Type="http://schemas.openxmlformats.org/officeDocument/2006/relationships/chart" Target="../charts/chart41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2" Type="http://schemas.openxmlformats.org/officeDocument/2006/relationships/chart" Target="../charts/chart1.xml"/><Relationship Id="rId1" Type="http://schemas.openxmlformats.org/officeDocument/2006/relationships/image" Target="../media/image2.pn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3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4.xml"/><Relationship Id="rId7" Type="http://schemas.openxmlformats.org/officeDocument/2006/relationships/chart" Target="../charts/chart48.xml"/><Relationship Id="rId2" Type="http://schemas.openxmlformats.org/officeDocument/2006/relationships/chart" Target="../charts/chart43.xml"/><Relationship Id="rId1" Type="http://schemas.openxmlformats.org/officeDocument/2006/relationships/image" Target="../media/image2.png"/><Relationship Id="rId6" Type="http://schemas.openxmlformats.org/officeDocument/2006/relationships/chart" Target="../charts/chart47.xml"/><Relationship Id="rId5" Type="http://schemas.openxmlformats.org/officeDocument/2006/relationships/chart" Target="../charts/chart46.xml"/><Relationship Id="rId4" Type="http://schemas.openxmlformats.org/officeDocument/2006/relationships/chart" Target="../charts/chart45.xml"/></Relationships>
</file>

<file path=xl/drawings/_rels/drawing3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0.xml"/><Relationship Id="rId7" Type="http://schemas.openxmlformats.org/officeDocument/2006/relationships/chart" Target="../charts/chart54.xml"/><Relationship Id="rId2" Type="http://schemas.openxmlformats.org/officeDocument/2006/relationships/chart" Target="../charts/chart49.xml"/><Relationship Id="rId1" Type="http://schemas.openxmlformats.org/officeDocument/2006/relationships/image" Target="../media/image2.png"/><Relationship Id="rId6" Type="http://schemas.openxmlformats.org/officeDocument/2006/relationships/chart" Target="../charts/chart53.xml"/><Relationship Id="rId5" Type="http://schemas.openxmlformats.org/officeDocument/2006/relationships/chart" Target="../charts/chart52.xml"/><Relationship Id="rId4" Type="http://schemas.openxmlformats.org/officeDocument/2006/relationships/chart" Target="../charts/chart51.xml"/></Relationships>
</file>

<file path=xl/drawings/_rels/drawing4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6.xml"/><Relationship Id="rId7" Type="http://schemas.openxmlformats.org/officeDocument/2006/relationships/chart" Target="../charts/chart60.xml"/><Relationship Id="rId2" Type="http://schemas.openxmlformats.org/officeDocument/2006/relationships/chart" Target="../charts/chart55.xml"/><Relationship Id="rId1" Type="http://schemas.openxmlformats.org/officeDocument/2006/relationships/image" Target="../media/image2.png"/><Relationship Id="rId6" Type="http://schemas.openxmlformats.org/officeDocument/2006/relationships/chart" Target="../charts/chart59.xml"/><Relationship Id="rId5" Type="http://schemas.openxmlformats.org/officeDocument/2006/relationships/chart" Target="../charts/chart58.xml"/><Relationship Id="rId4" Type="http://schemas.openxmlformats.org/officeDocument/2006/relationships/chart" Target="../charts/chart57.xml"/></Relationships>
</file>

<file path=xl/drawings/_rels/drawing5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2.xml"/><Relationship Id="rId2" Type="http://schemas.openxmlformats.org/officeDocument/2006/relationships/chart" Target="../charts/chart61.xml"/><Relationship Id="rId1" Type="http://schemas.openxmlformats.org/officeDocument/2006/relationships/image" Target="../media/image3.png"/><Relationship Id="rId5" Type="http://schemas.openxmlformats.org/officeDocument/2006/relationships/chart" Target="../charts/chart64.xml"/><Relationship Id="rId4" Type="http://schemas.openxmlformats.org/officeDocument/2006/relationships/chart" Target="../charts/chart6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6701116</xdr:colOff>
      <xdr:row>7</xdr:row>
      <xdr:rowOff>67235</xdr:rowOff>
    </xdr:from>
    <xdr:to>
      <xdr:col>15</xdr:col>
      <xdr:colOff>10499910</xdr:colOff>
      <xdr:row>27</xdr:row>
      <xdr:rowOff>84065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43068" t="24972" r="33589" b="33202"/>
        <a:stretch/>
      </xdr:blipFill>
      <xdr:spPr>
        <a:xfrm>
          <a:off x="23095322" y="1400735"/>
          <a:ext cx="3798794" cy="3826830"/>
        </a:xfrm>
        <a:prstGeom prst="rect">
          <a:avLst/>
        </a:prstGeom>
      </xdr:spPr>
    </xdr:pic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2060" name="Text Box 1036" hidden="1">
          <a:extLst>
            <a:ext uri="{FF2B5EF4-FFF2-40B4-BE49-F238E27FC236}">
              <a16:creationId xmlns="" xmlns:a16="http://schemas.microsoft.com/office/drawing/2014/main" id="{00000000-0008-0000-0000-00000C08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2061" name="Text Box 1037" hidden="1">
          <a:extLst>
            <a:ext uri="{FF2B5EF4-FFF2-40B4-BE49-F238E27FC236}">
              <a16:creationId xmlns="" xmlns:a16="http://schemas.microsoft.com/office/drawing/2014/main" id="{00000000-0008-0000-0000-00000D08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2064" name="Text Box 1040" hidden="1">
          <a:extLst>
            <a:ext uri="{FF2B5EF4-FFF2-40B4-BE49-F238E27FC236}">
              <a16:creationId xmlns="" xmlns:a16="http://schemas.microsoft.com/office/drawing/2014/main" id="{00000000-0008-0000-0000-00001008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2065" name="Text Box 1041" hidden="1">
          <a:extLst>
            <a:ext uri="{FF2B5EF4-FFF2-40B4-BE49-F238E27FC236}">
              <a16:creationId xmlns="" xmlns:a16="http://schemas.microsoft.com/office/drawing/2014/main" id="{00000000-0008-0000-0000-00001108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2066" name="Text Box 1042" hidden="1">
          <a:extLst>
            <a:ext uri="{FF2B5EF4-FFF2-40B4-BE49-F238E27FC236}">
              <a16:creationId xmlns="" xmlns:a16="http://schemas.microsoft.com/office/drawing/2014/main" id="{00000000-0008-0000-0000-00001208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2067" name="Text Box 1043" hidden="1">
          <a:extLst>
            <a:ext uri="{FF2B5EF4-FFF2-40B4-BE49-F238E27FC236}">
              <a16:creationId xmlns="" xmlns:a16="http://schemas.microsoft.com/office/drawing/2014/main" id="{00000000-0008-0000-0000-00001308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1037" name="Text Box 13" hidden="1"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036" name="Text Box 12" hidden="1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035" name="Text Box 11" hidden="1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034" name="Text Box 10" hidden="1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033" name="Text Box 9" hidden="1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1032" name="Text Box 8" hidden="1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3" name="Text Box 13" hidden="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4" name="Text Box 12" hidden="1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5" name="Text Box 11" hidden="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6" name="Text Box 10" hidden="1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7" name="Text Box 9" hidden="1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8" name="Text Box 8" hidden="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9" name="Text Box 13" hidden="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0" name="Text Box 12" hidden="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1" name="Text Box 11" hidden="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2" name="Text Box 10" hidden="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3" name="Text Box 9" hidden="1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14" name="Text Box 8" hidden="1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15" name="Text Box 13" hidden="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6" name="Text Box 12" hidden="1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7" name="Text Box 11" hidden="1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8" name="Text Box 10" hidden="1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9" name="Text Box 9" hidden="1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20" name="Text Box 8" hidden="1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333375</xdr:colOff>
      <xdr:row>1</xdr:row>
      <xdr:rowOff>83344</xdr:rowOff>
    </xdr:to>
    <xdr:pic>
      <xdr:nvPicPr>
        <xdr:cNvPr id="10" name="Imagen 6">
          <a:extLst>
            <a:ext uri="{FF2B5EF4-FFF2-40B4-BE49-F238E27FC236}">
              <a16:creationId xmlns="" xmlns:a16="http://schemas.microsoft.com/office/drawing/2014/main" id="{00000000-0008-0000-03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144250" cy="1119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1176702</xdr:colOff>
      <xdr:row>0</xdr:row>
      <xdr:rowOff>68410</xdr:rowOff>
    </xdr:from>
    <xdr:to>
      <xdr:col>6</xdr:col>
      <xdr:colOff>645231</xdr:colOff>
      <xdr:row>0</xdr:row>
      <xdr:rowOff>948842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GrpSpPr/>
      </xdr:nvGrpSpPr>
      <xdr:grpSpPr>
        <a:xfrm>
          <a:off x="1581515" y="68410"/>
          <a:ext cx="7763216" cy="880432"/>
          <a:chOff x="2926055" y="79317"/>
          <a:chExt cx="12149008" cy="1020792"/>
        </a:xfrm>
      </xdr:grpSpPr>
      <xdr:sp macro="" textlink="">
        <xdr:nvSpPr>
          <xdr:cNvPr id="14" name="CuadroTexto 4">
            <a:extLst>
              <a:ext uri="{FF2B5EF4-FFF2-40B4-BE49-F238E27FC236}">
                <a16:creationId xmlns="" xmlns:a16="http://schemas.microsoft.com/office/drawing/2014/main" id="{00000000-0008-0000-0300-00000E000000}"/>
              </a:ext>
            </a:extLst>
          </xdr:cNvPr>
          <xdr:cNvSpPr txBox="1"/>
        </xdr:nvSpPr>
        <xdr:spPr>
          <a:xfrm>
            <a:off x="2926055" y="79317"/>
            <a:ext cx="12149008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15" name="CuadroTexto 5">
            <a:extLst>
              <a:ext uri="{FF2B5EF4-FFF2-40B4-BE49-F238E27FC236}">
                <a16:creationId xmlns="" xmlns:a16="http://schemas.microsoft.com/office/drawing/2014/main" id="{00000000-0008-0000-0300-00000F000000}"/>
              </a:ext>
            </a:extLst>
          </xdr:cNvPr>
          <xdr:cNvSpPr txBox="1"/>
        </xdr:nvSpPr>
        <xdr:spPr>
          <a:xfrm>
            <a:off x="3031965" y="579409"/>
            <a:ext cx="11758439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Efectos de la pandemia por COVID-19</a:t>
            </a:r>
          </a:p>
        </xdr:txBody>
      </xdr:sp>
    </xdr:grpSp>
    <xdr:clientData/>
  </xdr:twoCellAnchor>
  <xdr:twoCellAnchor>
    <xdr:from>
      <xdr:col>1</xdr:col>
      <xdr:colOff>126886</xdr:colOff>
      <xdr:row>19</xdr:row>
      <xdr:rowOff>137432</xdr:rowOff>
    </xdr:from>
    <xdr:to>
      <xdr:col>7</xdr:col>
      <xdr:colOff>891267</xdr:colOff>
      <xdr:row>30</xdr:row>
      <xdr:rowOff>42180</xdr:rowOff>
    </xdr:to>
    <xdr:graphicFrame macro="">
      <xdr:nvGraphicFramePr>
        <xdr:cNvPr id="5" name="4 Gráfico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124997</xdr:rowOff>
    </xdr:from>
    <xdr:to>
      <xdr:col>7</xdr:col>
      <xdr:colOff>469111</xdr:colOff>
      <xdr:row>46</xdr:row>
      <xdr:rowOff>13419</xdr:rowOff>
    </xdr:to>
    <xdr:graphicFrame macro="">
      <xdr:nvGraphicFramePr>
        <xdr:cNvPr id="11" name="10 Gráfico">
          <a:extLst>
            <a:ext uri="{FF2B5EF4-FFF2-40B4-BE49-F238E27FC236}">
              <a16:creationId xmlns="" xmlns:a16="http://schemas.microsoft.com/office/drawing/2014/main" id="{00000000-0008-0000-03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244928</xdr:colOff>
      <xdr:row>1</xdr:row>
      <xdr:rowOff>83344</xdr:rowOff>
    </xdr:to>
    <xdr:pic>
      <xdr:nvPicPr>
        <xdr:cNvPr id="2" name="Imagen 6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55878" cy="1121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1176702</xdr:colOff>
      <xdr:row>0</xdr:row>
      <xdr:rowOff>68410</xdr:rowOff>
    </xdr:from>
    <xdr:to>
      <xdr:col>6</xdr:col>
      <xdr:colOff>645231</xdr:colOff>
      <xdr:row>0</xdr:row>
      <xdr:rowOff>948842</xdr:rowOff>
    </xdr:to>
    <xdr:grpSp>
      <xdr:nvGrpSpPr>
        <xdr:cNvPr id="3" name="2 Grupo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GrpSpPr/>
      </xdr:nvGrpSpPr>
      <xdr:grpSpPr>
        <a:xfrm>
          <a:off x="1571309" y="68410"/>
          <a:ext cx="7755279" cy="880432"/>
          <a:chOff x="2926055" y="79317"/>
          <a:chExt cx="12149008" cy="1020792"/>
        </a:xfrm>
      </xdr:grpSpPr>
      <xdr:sp macro="" textlink="">
        <xdr:nvSpPr>
          <xdr:cNvPr id="4" name="CuadroTexto 4">
            <a:extLst>
              <a:ext uri="{FF2B5EF4-FFF2-40B4-BE49-F238E27FC236}">
                <a16:creationId xmlns="" xmlns:a16="http://schemas.microsoft.com/office/drawing/2014/main" id="{00000000-0008-0000-0400-000004000000}"/>
              </a:ext>
            </a:extLst>
          </xdr:cNvPr>
          <xdr:cNvSpPr txBox="1"/>
        </xdr:nvSpPr>
        <xdr:spPr>
          <a:xfrm>
            <a:off x="2926055" y="79317"/>
            <a:ext cx="12149008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5" name="CuadroTexto 5">
            <a:extLst>
              <a:ext uri="{FF2B5EF4-FFF2-40B4-BE49-F238E27FC236}">
                <a16:creationId xmlns="" xmlns:a16="http://schemas.microsoft.com/office/drawing/2014/main" id="{00000000-0008-0000-0400-000005000000}"/>
              </a:ext>
            </a:extLst>
          </xdr:cNvPr>
          <xdr:cNvSpPr txBox="1"/>
        </xdr:nvSpPr>
        <xdr:spPr>
          <a:xfrm>
            <a:off x="3031965" y="579409"/>
            <a:ext cx="11758439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Efectos de la pandemia por COVID-19</a:t>
            </a:r>
          </a:p>
        </xdr:txBody>
      </xdr:sp>
    </xdr:grpSp>
    <xdr:clientData/>
  </xdr:twoCellAnchor>
  <xdr:twoCellAnchor>
    <xdr:from>
      <xdr:col>4</xdr:col>
      <xdr:colOff>52917</xdr:colOff>
      <xdr:row>25</xdr:row>
      <xdr:rowOff>42332</xdr:rowOff>
    </xdr:from>
    <xdr:to>
      <xdr:col>8</xdr:col>
      <xdr:colOff>0</xdr:colOff>
      <xdr:row>32</xdr:row>
      <xdr:rowOff>54428</xdr:rowOff>
    </xdr:to>
    <xdr:graphicFrame macro="">
      <xdr:nvGraphicFramePr>
        <xdr:cNvPr id="6" name="5 Gráfico">
          <a:extLst>
            <a:ext uri="{FF2B5EF4-FFF2-40B4-BE49-F238E27FC236}">
              <a16:creationId xmlns=""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26458</xdr:colOff>
      <xdr:row>25</xdr:row>
      <xdr:rowOff>35793</xdr:rowOff>
    </xdr:from>
    <xdr:to>
      <xdr:col>3</xdr:col>
      <xdr:colOff>1342895</xdr:colOff>
      <xdr:row>32</xdr:row>
      <xdr:rowOff>95250</xdr:rowOff>
    </xdr:to>
    <xdr:graphicFrame macro="">
      <xdr:nvGraphicFramePr>
        <xdr:cNvPr id="7" name="7 Gráfico">
          <a:extLst>
            <a:ext uri="{FF2B5EF4-FFF2-40B4-BE49-F238E27FC236}">
              <a16:creationId xmlns=""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107346</xdr:colOff>
      <xdr:row>36</xdr:row>
      <xdr:rowOff>11831</xdr:rowOff>
    </xdr:from>
    <xdr:to>
      <xdr:col>7</xdr:col>
      <xdr:colOff>1341363</xdr:colOff>
      <xdr:row>43</xdr:row>
      <xdr:rowOff>227235</xdr:rowOff>
    </xdr:to>
    <xdr:graphicFrame macro="">
      <xdr:nvGraphicFramePr>
        <xdr:cNvPr id="8" name="8 Gráfico">
          <a:extLst>
            <a:ext uri="{FF2B5EF4-FFF2-40B4-BE49-F238E27FC236}">
              <a16:creationId xmlns=""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21470</xdr:colOff>
      <xdr:row>35</xdr:row>
      <xdr:rowOff>435354</xdr:rowOff>
    </xdr:from>
    <xdr:to>
      <xdr:col>3</xdr:col>
      <xdr:colOff>1370506</xdr:colOff>
      <xdr:row>43</xdr:row>
      <xdr:rowOff>163285</xdr:rowOff>
    </xdr:to>
    <xdr:graphicFrame macro="">
      <xdr:nvGraphicFramePr>
        <xdr:cNvPr id="9" name="9 Gráfico">
          <a:extLst>
            <a:ext uri="{FF2B5EF4-FFF2-40B4-BE49-F238E27FC236}">
              <a16:creationId xmlns="" xmlns:a16="http://schemas.microsoft.com/office/drawing/2014/main" id="{00000000-0008-0000-0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47625</xdr:colOff>
      <xdr:row>48</xdr:row>
      <xdr:rowOff>59530</xdr:rowOff>
    </xdr:from>
    <xdr:to>
      <xdr:col>7</xdr:col>
      <xdr:colOff>1313089</xdr:colOff>
      <xdr:row>55</xdr:row>
      <xdr:rowOff>95249</xdr:rowOff>
    </xdr:to>
    <xdr:graphicFrame macro="">
      <xdr:nvGraphicFramePr>
        <xdr:cNvPr id="15" name="Gráfico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765895</xdr:colOff>
      <xdr:row>51</xdr:row>
      <xdr:rowOff>384016</xdr:rowOff>
    </xdr:from>
    <xdr:to>
      <xdr:col>4</xdr:col>
      <xdr:colOff>483546</xdr:colOff>
      <xdr:row>52</xdr:row>
      <xdr:rowOff>411231</xdr:rowOff>
    </xdr:to>
    <xdr:sp macro="" textlink="">
      <xdr:nvSpPr>
        <xdr:cNvPr id="16" name="11 Rectángulo redondeado"/>
        <xdr:cNvSpPr/>
      </xdr:nvSpPr>
      <xdr:spPr>
        <a:xfrm>
          <a:off x="5267226" y="16115629"/>
          <a:ext cx="1100312" cy="534191"/>
        </a:xfrm>
        <a:prstGeom prst="roundRect">
          <a:avLst/>
        </a:prstGeom>
        <a:noFill/>
        <a:ln>
          <a:solidFill>
            <a:srgbClr val="B9F2F5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$ 293,1 millones menos</a:t>
          </a:r>
          <a:endParaRPr lang="es-ES" sz="1000">
            <a:solidFill>
              <a:srgbClr val="787894"/>
            </a:solidFill>
          </a:endParaRPr>
        </a:p>
      </xdr:txBody>
    </xdr:sp>
    <xdr:clientData/>
  </xdr:twoCellAnchor>
  <xdr:twoCellAnchor>
    <xdr:from>
      <xdr:col>6</xdr:col>
      <xdr:colOff>209208</xdr:colOff>
      <xdr:row>49</xdr:row>
      <xdr:rowOff>467635</xdr:rowOff>
    </xdr:from>
    <xdr:to>
      <xdr:col>6</xdr:col>
      <xdr:colOff>1319728</xdr:colOff>
      <xdr:row>50</xdr:row>
      <xdr:rowOff>488156</xdr:rowOff>
    </xdr:to>
    <xdr:sp macro="" textlink="">
      <xdr:nvSpPr>
        <xdr:cNvPr id="17" name="11 Rectángulo redondeado"/>
        <xdr:cNvSpPr/>
      </xdr:nvSpPr>
      <xdr:spPr>
        <a:xfrm>
          <a:off x="8858523" y="15185296"/>
          <a:ext cx="1110520" cy="527497"/>
        </a:xfrm>
        <a:prstGeom prst="roundRect">
          <a:avLst/>
        </a:prstGeom>
        <a:noFill/>
        <a:ln>
          <a:solidFill>
            <a:srgbClr val="BDD7EE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$ 241,9 millones más</a:t>
          </a:r>
          <a:endParaRPr lang="es-ES" sz="1000">
            <a:solidFill>
              <a:srgbClr val="787894"/>
            </a:solidFill>
          </a:endParaRPr>
        </a:p>
      </xdr:txBody>
    </xdr:sp>
    <xdr:clientData/>
  </xdr:twoCellAnchor>
  <xdr:twoCellAnchor>
    <xdr:from>
      <xdr:col>1</xdr:col>
      <xdr:colOff>13229</xdr:colOff>
      <xdr:row>59</xdr:row>
      <xdr:rowOff>48948</xdr:rowOff>
    </xdr:from>
    <xdr:to>
      <xdr:col>3</xdr:col>
      <xdr:colOff>1312333</xdr:colOff>
      <xdr:row>73</xdr:row>
      <xdr:rowOff>0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120384</xdr:colOff>
      <xdr:row>59</xdr:row>
      <xdr:rowOff>54240</xdr:rowOff>
    </xdr:from>
    <xdr:to>
      <xdr:col>7</xdr:col>
      <xdr:colOff>1344083</xdr:colOff>
      <xdr:row>73</xdr:row>
      <xdr:rowOff>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244928</xdr:colOff>
      <xdr:row>1</xdr:row>
      <xdr:rowOff>83344</xdr:rowOff>
    </xdr:to>
    <xdr:pic>
      <xdr:nvPicPr>
        <xdr:cNvPr id="2" name="Imagen 6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55878" cy="1121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1176702</xdr:colOff>
      <xdr:row>0</xdr:row>
      <xdr:rowOff>68410</xdr:rowOff>
    </xdr:from>
    <xdr:to>
      <xdr:col>6</xdr:col>
      <xdr:colOff>645231</xdr:colOff>
      <xdr:row>0</xdr:row>
      <xdr:rowOff>948842</xdr:rowOff>
    </xdr:to>
    <xdr:grpSp>
      <xdr:nvGrpSpPr>
        <xdr:cNvPr id="3" name="2 Grupo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GrpSpPr/>
      </xdr:nvGrpSpPr>
      <xdr:grpSpPr>
        <a:xfrm>
          <a:off x="1571309" y="68410"/>
          <a:ext cx="7755279" cy="880432"/>
          <a:chOff x="2926055" y="79317"/>
          <a:chExt cx="12149008" cy="1020792"/>
        </a:xfrm>
      </xdr:grpSpPr>
      <xdr:sp macro="" textlink="">
        <xdr:nvSpPr>
          <xdr:cNvPr id="4" name="CuadroTexto 4">
            <a:extLst>
              <a:ext uri="{FF2B5EF4-FFF2-40B4-BE49-F238E27FC236}">
                <a16:creationId xmlns="" xmlns:a16="http://schemas.microsoft.com/office/drawing/2014/main" id="{00000000-0008-0000-0400-000004000000}"/>
              </a:ext>
            </a:extLst>
          </xdr:cNvPr>
          <xdr:cNvSpPr txBox="1"/>
        </xdr:nvSpPr>
        <xdr:spPr>
          <a:xfrm>
            <a:off x="2926055" y="79317"/>
            <a:ext cx="12149008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5" name="CuadroTexto 5">
            <a:extLst>
              <a:ext uri="{FF2B5EF4-FFF2-40B4-BE49-F238E27FC236}">
                <a16:creationId xmlns="" xmlns:a16="http://schemas.microsoft.com/office/drawing/2014/main" id="{00000000-0008-0000-0400-000005000000}"/>
              </a:ext>
            </a:extLst>
          </xdr:cNvPr>
          <xdr:cNvSpPr txBox="1"/>
        </xdr:nvSpPr>
        <xdr:spPr>
          <a:xfrm>
            <a:off x="3031965" y="579409"/>
            <a:ext cx="11758439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Efectos de la pandemia por COVID-19</a:t>
            </a:r>
          </a:p>
        </xdr:txBody>
      </xdr:sp>
    </xdr:grpSp>
    <xdr:clientData/>
  </xdr:twoCellAnchor>
  <xdr:twoCellAnchor>
    <xdr:from>
      <xdr:col>4</xdr:col>
      <xdr:colOff>52917</xdr:colOff>
      <xdr:row>25</xdr:row>
      <xdr:rowOff>42332</xdr:rowOff>
    </xdr:from>
    <xdr:to>
      <xdr:col>8</xdr:col>
      <xdr:colOff>0</xdr:colOff>
      <xdr:row>32</xdr:row>
      <xdr:rowOff>54428</xdr:rowOff>
    </xdr:to>
    <xdr:graphicFrame macro="">
      <xdr:nvGraphicFramePr>
        <xdr:cNvPr id="6" name="5 Gráfico">
          <a:extLst>
            <a:ext uri="{FF2B5EF4-FFF2-40B4-BE49-F238E27FC236}">
              <a16:creationId xmlns=""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26458</xdr:colOff>
      <xdr:row>25</xdr:row>
      <xdr:rowOff>35793</xdr:rowOff>
    </xdr:from>
    <xdr:to>
      <xdr:col>3</xdr:col>
      <xdr:colOff>1342895</xdr:colOff>
      <xdr:row>32</xdr:row>
      <xdr:rowOff>95250</xdr:rowOff>
    </xdr:to>
    <xdr:graphicFrame macro="">
      <xdr:nvGraphicFramePr>
        <xdr:cNvPr id="7" name="7 Gráfico">
          <a:extLst>
            <a:ext uri="{FF2B5EF4-FFF2-40B4-BE49-F238E27FC236}">
              <a16:creationId xmlns=""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107346</xdr:colOff>
      <xdr:row>36</xdr:row>
      <xdr:rowOff>11831</xdr:rowOff>
    </xdr:from>
    <xdr:to>
      <xdr:col>7</xdr:col>
      <xdr:colOff>1341363</xdr:colOff>
      <xdr:row>43</xdr:row>
      <xdr:rowOff>227235</xdr:rowOff>
    </xdr:to>
    <xdr:graphicFrame macro="">
      <xdr:nvGraphicFramePr>
        <xdr:cNvPr id="8" name="8 Gráfico">
          <a:extLst>
            <a:ext uri="{FF2B5EF4-FFF2-40B4-BE49-F238E27FC236}">
              <a16:creationId xmlns=""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21470</xdr:colOff>
      <xdr:row>35</xdr:row>
      <xdr:rowOff>435354</xdr:rowOff>
    </xdr:from>
    <xdr:to>
      <xdr:col>3</xdr:col>
      <xdr:colOff>1370506</xdr:colOff>
      <xdr:row>43</xdr:row>
      <xdr:rowOff>163285</xdr:rowOff>
    </xdr:to>
    <xdr:graphicFrame macro="">
      <xdr:nvGraphicFramePr>
        <xdr:cNvPr id="9" name="9 Gráfico">
          <a:extLst>
            <a:ext uri="{FF2B5EF4-FFF2-40B4-BE49-F238E27FC236}">
              <a16:creationId xmlns="" xmlns:a16="http://schemas.microsoft.com/office/drawing/2014/main" id="{00000000-0008-0000-0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81642</xdr:colOff>
      <xdr:row>47</xdr:row>
      <xdr:rowOff>114526</xdr:rowOff>
    </xdr:from>
    <xdr:to>
      <xdr:col>7</xdr:col>
      <xdr:colOff>1347106</xdr:colOff>
      <xdr:row>55</xdr:row>
      <xdr:rowOff>54426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0.4039</cdr:x>
      <cdr:y>0.52843</cdr:y>
    </cdr:from>
    <cdr:to>
      <cdr:x>0.49449</cdr:x>
      <cdr:y>0.67345</cdr:y>
    </cdr:to>
    <cdr:sp macro="" textlink="">
      <cdr:nvSpPr>
        <cdr:cNvPr id="2" name="11 Rectángulo redondeado"/>
        <cdr:cNvSpPr/>
      </cdr:nvSpPr>
      <cdr:spPr>
        <a:xfrm xmlns:a="http://schemas.openxmlformats.org/drawingml/2006/main">
          <a:off x="4418694" y="1629217"/>
          <a:ext cx="991068" cy="447119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9F2F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aseline="0">
              <a:solidFill>
                <a:srgbClr val="787894"/>
              </a:solidFill>
            </a:rPr>
            <a:t>$ 211,8 millones menos 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0.68623</cdr:x>
      <cdr:y>0.19742</cdr:y>
    </cdr:from>
    <cdr:to>
      <cdr:x>0.77939</cdr:x>
      <cdr:y>0.34437</cdr:y>
    </cdr:to>
    <cdr:sp macro="" textlink="">
      <cdr:nvSpPr>
        <cdr:cNvPr id="3" name="11 Rectángulo redondeado"/>
        <cdr:cNvSpPr/>
      </cdr:nvSpPr>
      <cdr:spPr>
        <a:xfrm xmlns:a="http://schemas.openxmlformats.org/drawingml/2006/main">
          <a:off x="7486444" y="606325"/>
          <a:ext cx="1016319" cy="451319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DD7EE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aseline="0">
              <a:solidFill>
                <a:srgbClr val="787894"/>
              </a:solidFill>
            </a:rPr>
            <a:t>$ 146,7 millones más</a:t>
          </a:r>
          <a:endParaRPr lang="es-ES" sz="900">
            <a:solidFill>
              <a:srgbClr val="787894"/>
            </a:solidFill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244928</xdr:colOff>
      <xdr:row>1</xdr:row>
      <xdr:rowOff>83344</xdr:rowOff>
    </xdr:to>
    <xdr:pic>
      <xdr:nvPicPr>
        <xdr:cNvPr id="2" name="Imagen 6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55878" cy="1121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1176702</xdr:colOff>
      <xdr:row>0</xdr:row>
      <xdr:rowOff>68410</xdr:rowOff>
    </xdr:from>
    <xdr:to>
      <xdr:col>6</xdr:col>
      <xdr:colOff>645231</xdr:colOff>
      <xdr:row>0</xdr:row>
      <xdr:rowOff>948842</xdr:rowOff>
    </xdr:to>
    <xdr:grpSp>
      <xdr:nvGrpSpPr>
        <xdr:cNvPr id="3" name="2 Grupo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GrpSpPr/>
      </xdr:nvGrpSpPr>
      <xdr:grpSpPr>
        <a:xfrm>
          <a:off x="1571309" y="68410"/>
          <a:ext cx="7755279" cy="880432"/>
          <a:chOff x="2926055" y="79317"/>
          <a:chExt cx="12149008" cy="1020792"/>
        </a:xfrm>
      </xdr:grpSpPr>
      <xdr:sp macro="" textlink="">
        <xdr:nvSpPr>
          <xdr:cNvPr id="4" name="CuadroTexto 4">
            <a:extLst>
              <a:ext uri="{FF2B5EF4-FFF2-40B4-BE49-F238E27FC236}">
                <a16:creationId xmlns="" xmlns:a16="http://schemas.microsoft.com/office/drawing/2014/main" id="{00000000-0008-0000-0400-000004000000}"/>
              </a:ext>
            </a:extLst>
          </xdr:cNvPr>
          <xdr:cNvSpPr txBox="1"/>
        </xdr:nvSpPr>
        <xdr:spPr>
          <a:xfrm>
            <a:off x="2926055" y="79317"/>
            <a:ext cx="12149008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5" name="CuadroTexto 5">
            <a:extLst>
              <a:ext uri="{FF2B5EF4-FFF2-40B4-BE49-F238E27FC236}">
                <a16:creationId xmlns="" xmlns:a16="http://schemas.microsoft.com/office/drawing/2014/main" id="{00000000-0008-0000-0400-000005000000}"/>
              </a:ext>
            </a:extLst>
          </xdr:cNvPr>
          <xdr:cNvSpPr txBox="1"/>
        </xdr:nvSpPr>
        <xdr:spPr>
          <a:xfrm>
            <a:off x="3031965" y="579409"/>
            <a:ext cx="11758439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Efectos de la pandemia por COVID-19</a:t>
            </a:r>
          </a:p>
        </xdr:txBody>
      </xdr:sp>
    </xdr:grpSp>
    <xdr:clientData/>
  </xdr:twoCellAnchor>
  <xdr:twoCellAnchor>
    <xdr:from>
      <xdr:col>4</xdr:col>
      <xdr:colOff>52917</xdr:colOff>
      <xdr:row>25</xdr:row>
      <xdr:rowOff>42332</xdr:rowOff>
    </xdr:from>
    <xdr:to>
      <xdr:col>8</xdr:col>
      <xdr:colOff>0</xdr:colOff>
      <xdr:row>32</xdr:row>
      <xdr:rowOff>54428</xdr:rowOff>
    </xdr:to>
    <xdr:graphicFrame macro="">
      <xdr:nvGraphicFramePr>
        <xdr:cNvPr id="6" name="5 Gráfico">
          <a:extLst>
            <a:ext uri="{FF2B5EF4-FFF2-40B4-BE49-F238E27FC236}">
              <a16:creationId xmlns=""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26458</xdr:colOff>
      <xdr:row>25</xdr:row>
      <xdr:rowOff>35793</xdr:rowOff>
    </xdr:from>
    <xdr:to>
      <xdr:col>3</xdr:col>
      <xdr:colOff>1342895</xdr:colOff>
      <xdr:row>32</xdr:row>
      <xdr:rowOff>95250</xdr:rowOff>
    </xdr:to>
    <xdr:graphicFrame macro="">
      <xdr:nvGraphicFramePr>
        <xdr:cNvPr id="7" name="7 Gráfico">
          <a:extLst>
            <a:ext uri="{FF2B5EF4-FFF2-40B4-BE49-F238E27FC236}">
              <a16:creationId xmlns=""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107346</xdr:colOff>
      <xdr:row>36</xdr:row>
      <xdr:rowOff>11831</xdr:rowOff>
    </xdr:from>
    <xdr:to>
      <xdr:col>7</xdr:col>
      <xdr:colOff>1341363</xdr:colOff>
      <xdr:row>43</xdr:row>
      <xdr:rowOff>227235</xdr:rowOff>
    </xdr:to>
    <xdr:graphicFrame macro="">
      <xdr:nvGraphicFramePr>
        <xdr:cNvPr id="8" name="8 Gráfico">
          <a:extLst>
            <a:ext uri="{FF2B5EF4-FFF2-40B4-BE49-F238E27FC236}">
              <a16:creationId xmlns=""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21470</xdr:colOff>
      <xdr:row>35</xdr:row>
      <xdr:rowOff>435354</xdr:rowOff>
    </xdr:from>
    <xdr:to>
      <xdr:col>3</xdr:col>
      <xdr:colOff>1370506</xdr:colOff>
      <xdr:row>43</xdr:row>
      <xdr:rowOff>163285</xdr:rowOff>
    </xdr:to>
    <xdr:graphicFrame macro="">
      <xdr:nvGraphicFramePr>
        <xdr:cNvPr id="9" name="9 Gráfico">
          <a:extLst>
            <a:ext uri="{FF2B5EF4-FFF2-40B4-BE49-F238E27FC236}">
              <a16:creationId xmlns="" xmlns:a16="http://schemas.microsoft.com/office/drawing/2014/main" id="{00000000-0008-0000-0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122464</xdr:colOff>
      <xdr:row>47</xdr:row>
      <xdr:rowOff>73706</xdr:rowOff>
    </xdr:from>
    <xdr:to>
      <xdr:col>8</xdr:col>
      <xdr:colOff>0</xdr:colOff>
      <xdr:row>55</xdr:row>
      <xdr:rowOff>13606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1107282</xdr:colOff>
      <xdr:row>50</xdr:row>
      <xdr:rowOff>392906</xdr:rowOff>
    </xdr:from>
    <xdr:to>
      <xdr:col>3</xdr:col>
      <xdr:colOff>717173</xdr:colOff>
      <xdr:row>51</xdr:row>
      <xdr:rowOff>339957</xdr:rowOff>
    </xdr:to>
    <xdr:sp macro="" textlink="">
      <xdr:nvSpPr>
        <xdr:cNvPr id="12" name="11 Rectángulo redondeado"/>
        <xdr:cNvSpPr/>
      </xdr:nvSpPr>
      <xdr:spPr>
        <a:xfrm>
          <a:off x="4238626" y="15644812"/>
          <a:ext cx="991016" cy="447114"/>
        </a:xfrm>
        <a:prstGeom prst="roundRect">
          <a:avLst/>
        </a:prstGeom>
        <a:noFill/>
        <a:ln>
          <a:solidFill>
            <a:srgbClr val="B9F2F5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1" baseline="0">
              <a:solidFill>
                <a:srgbClr val="787894"/>
              </a:solidFill>
            </a:rPr>
            <a:t>Efecto neto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aseline="0">
              <a:solidFill>
                <a:srgbClr val="787894"/>
              </a:solidFill>
            </a:rPr>
            <a:t>$ 81,4 millones menos </a:t>
          </a:r>
          <a:endParaRPr lang="es-ES" sz="900">
            <a:solidFill>
              <a:srgbClr val="787894"/>
            </a:solidFill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0.73633</cdr:x>
      <cdr:y>0.30342</cdr:y>
    </cdr:from>
    <cdr:to>
      <cdr:x>0.82716</cdr:x>
      <cdr:y>0.45093</cdr:y>
    </cdr:to>
    <cdr:sp macro="" textlink="">
      <cdr:nvSpPr>
        <cdr:cNvPr id="2" name="11 Rectángulo redondeado"/>
        <cdr:cNvSpPr/>
      </cdr:nvSpPr>
      <cdr:spPr>
        <a:xfrm xmlns:a="http://schemas.openxmlformats.org/drawingml/2006/main">
          <a:off x="8027987" y="931863"/>
          <a:ext cx="990279" cy="453047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DD7EE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aseline="0">
              <a:solidFill>
                <a:srgbClr val="787894"/>
              </a:solidFill>
            </a:rPr>
            <a:t>$ 95,2 millones más</a:t>
          </a:r>
          <a:endParaRPr lang="es-ES" sz="900">
            <a:solidFill>
              <a:srgbClr val="787894"/>
            </a:solidFill>
          </a:endParaRP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244928</xdr:colOff>
      <xdr:row>1</xdr:row>
      <xdr:rowOff>83344</xdr:rowOff>
    </xdr:to>
    <xdr:pic>
      <xdr:nvPicPr>
        <xdr:cNvPr id="2" name="Imagen 6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55878" cy="1121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1176702</xdr:colOff>
      <xdr:row>0</xdr:row>
      <xdr:rowOff>68410</xdr:rowOff>
    </xdr:from>
    <xdr:to>
      <xdr:col>6</xdr:col>
      <xdr:colOff>645231</xdr:colOff>
      <xdr:row>0</xdr:row>
      <xdr:rowOff>948842</xdr:rowOff>
    </xdr:to>
    <xdr:grpSp>
      <xdr:nvGrpSpPr>
        <xdr:cNvPr id="3" name="2 Grupo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GrpSpPr/>
      </xdr:nvGrpSpPr>
      <xdr:grpSpPr>
        <a:xfrm>
          <a:off x="1571309" y="68410"/>
          <a:ext cx="7755279" cy="880432"/>
          <a:chOff x="2926055" y="79317"/>
          <a:chExt cx="12149008" cy="1020792"/>
        </a:xfrm>
      </xdr:grpSpPr>
      <xdr:sp macro="" textlink="">
        <xdr:nvSpPr>
          <xdr:cNvPr id="4" name="CuadroTexto 4">
            <a:extLst>
              <a:ext uri="{FF2B5EF4-FFF2-40B4-BE49-F238E27FC236}">
                <a16:creationId xmlns="" xmlns:a16="http://schemas.microsoft.com/office/drawing/2014/main" id="{00000000-0008-0000-0400-000004000000}"/>
              </a:ext>
            </a:extLst>
          </xdr:cNvPr>
          <xdr:cNvSpPr txBox="1"/>
        </xdr:nvSpPr>
        <xdr:spPr>
          <a:xfrm>
            <a:off x="2926055" y="79317"/>
            <a:ext cx="12149008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5" name="CuadroTexto 5">
            <a:extLst>
              <a:ext uri="{FF2B5EF4-FFF2-40B4-BE49-F238E27FC236}">
                <a16:creationId xmlns="" xmlns:a16="http://schemas.microsoft.com/office/drawing/2014/main" id="{00000000-0008-0000-0400-000005000000}"/>
              </a:ext>
            </a:extLst>
          </xdr:cNvPr>
          <xdr:cNvSpPr txBox="1"/>
        </xdr:nvSpPr>
        <xdr:spPr>
          <a:xfrm>
            <a:off x="3031965" y="579409"/>
            <a:ext cx="11758439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Efectos de la pandemia por COVID-19</a:t>
            </a:r>
          </a:p>
        </xdr:txBody>
      </xdr:sp>
    </xdr:grpSp>
    <xdr:clientData/>
  </xdr:twoCellAnchor>
  <xdr:twoCellAnchor>
    <xdr:from>
      <xdr:col>4</xdr:col>
      <xdr:colOff>52917</xdr:colOff>
      <xdr:row>25</xdr:row>
      <xdr:rowOff>42332</xdr:rowOff>
    </xdr:from>
    <xdr:to>
      <xdr:col>8</xdr:col>
      <xdr:colOff>0</xdr:colOff>
      <xdr:row>32</xdr:row>
      <xdr:rowOff>54428</xdr:rowOff>
    </xdr:to>
    <xdr:graphicFrame macro="">
      <xdr:nvGraphicFramePr>
        <xdr:cNvPr id="6" name="5 Gráfico">
          <a:extLst>
            <a:ext uri="{FF2B5EF4-FFF2-40B4-BE49-F238E27FC236}">
              <a16:creationId xmlns=""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26458</xdr:colOff>
      <xdr:row>25</xdr:row>
      <xdr:rowOff>35793</xdr:rowOff>
    </xdr:from>
    <xdr:to>
      <xdr:col>3</xdr:col>
      <xdr:colOff>1342895</xdr:colOff>
      <xdr:row>32</xdr:row>
      <xdr:rowOff>95250</xdr:rowOff>
    </xdr:to>
    <xdr:graphicFrame macro="">
      <xdr:nvGraphicFramePr>
        <xdr:cNvPr id="7" name="7 Gráfico">
          <a:extLst>
            <a:ext uri="{FF2B5EF4-FFF2-40B4-BE49-F238E27FC236}">
              <a16:creationId xmlns=""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107346</xdr:colOff>
      <xdr:row>36</xdr:row>
      <xdr:rowOff>11831</xdr:rowOff>
    </xdr:from>
    <xdr:to>
      <xdr:col>7</xdr:col>
      <xdr:colOff>1341363</xdr:colOff>
      <xdr:row>43</xdr:row>
      <xdr:rowOff>227235</xdr:rowOff>
    </xdr:to>
    <xdr:graphicFrame macro="">
      <xdr:nvGraphicFramePr>
        <xdr:cNvPr id="8" name="8 Gráfico">
          <a:extLst>
            <a:ext uri="{FF2B5EF4-FFF2-40B4-BE49-F238E27FC236}">
              <a16:creationId xmlns=""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21470</xdr:colOff>
      <xdr:row>35</xdr:row>
      <xdr:rowOff>435354</xdr:rowOff>
    </xdr:from>
    <xdr:to>
      <xdr:col>3</xdr:col>
      <xdr:colOff>1370506</xdr:colOff>
      <xdr:row>43</xdr:row>
      <xdr:rowOff>163285</xdr:rowOff>
    </xdr:to>
    <xdr:graphicFrame macro="">
      <xdr:nvGraphicFramePr>
        <xdr:cNvPr id="9" name="9 Gráfico">
          <a:extLst>
            <a:ext uri="{FF2B5EF4-FFF2-40B4-BE49-F238E27FC236}">
              <a16:creationId xmlns="" xmlns:a16="http://schemas.microsoft.com/office/drawing/2014/main" id="{00000000-0008-0000-0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81644</xdr:colOff>
      <xdr:row>47</xdr:row>
      <xdr:rowOff>168956</xdr:rowOff>
    </xdr:from>
    <xdr:to>
      <xdr:col>7</xdr:col>
      <xdr:colOff>1347108</xdr:colOff>
      <xdr:row>55</xdr:row>
      <xdr:rowOff>108856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0.23972</cdr:x>
      <cdr:y>0.50195</cdr:y>
    </cdr:from>
    <cdr:to>
      <cdr:x>0.3303</cdr:x>
      <cdr:y>0.65678</cdr:y>
    </cdr:to>
    <cdr:sp macro="" textlink="">
      <cdr:nvSpPr>
        <cdr:cNvPr id="2" name="11 Rectángulo redondeado"/>
        <cdr:cNvSpPr/>
      </cdr:nvSpPr>
      <cdr:spPr>
        <a:xfrm xmlns:a="http://schemas.openxmlformats.org/drawingml/2006/main">
          <a:off x="2622550" y="1547586"/>
          <a:ext cx="991016" cy="47735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9F2F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aseline="0">
              <a:solidFill>
                <a:srgbClr val="787894"/>
              </a:solidFill>
            </a:rPr>
            <a:t>$ 7,6 millones más 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0.73226</cdr:x>
      <cdr:y>0.40044</cdr:y>
    </cdr:from>
    <cdr:to>
      <cdr:x>0.82277</cdr:x>
      <cdr:y>0.55732</cdr:y>
    </cdr:to>
    <cdr:sp macro="" textlink="">
      <cdr:nvSpPr>
        <cdr:cNvPr id="3" name="11 Rectángulo redondeado"/>
        <cdr:cNvSpPr/>
      </cdr:nvSpPr>
      <cdr:spPr>
        <a:xfrm xmlns:a="http://schemas.openxmlformats.org/drawingml/2006/main">
          <a:off x="8010979" y="1234622"/>
          <a:ext cx="990279" cy="483688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DD7EE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900" baseline="0">
              <a:solidFill>
                <a:srgbClr val="787894"/>
              </a:solidFill>
            </a:rPr>
            <a:t>$ 88,8 millones más</a:t>
          </a:r>
          <a:endParaRPr lang="es-ES" sz="900">
            <a:solidFill>
              <a:srgbClr val="787894"/>
            </a:solidFill>
          </a:endParaRP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136072</xdr:colOff>
      <xdr:row>1</xdr:row>
      <xdr:rowOff>217714</xdr:rowOff>
    </xdr:to>
    <xdr:pic>
      <xdr:nvPicPr>
        <xdr:cNvPr id="2" name="Imagen 6">
          <a:extLst>
            <a:ext uri="{FF2B5EF4-FFF2-40B4-BE49-F238E27FC236}">
              <a16:creationId xmlns=""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918497" cy="1170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1139552</xdr:colOff>
      <xdr:row>0</xdr:row>
      <xdr:rowOff>80433</xdr:rowOff>
    </xdr:from>
    <xdr:to>
      <xdr:col>9</xdr:col>
      <xdr:colOff>290982</xdr:colOff>
      <xdr:row>0</xdr:row>
      <xdr:rowOff>534979</xdr:rowOff>
    </xdr:to>
    <xdr:sp macro="" textlink="">
      <xdr:nvSpPr>
        <xdr:cNvPr id="3" name="CuadroTexto 4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1530077" y="80433"/>
          <a:ext cx="8466880" cy="4545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0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Salud</a:t>
          </a:r>
        </a:p>
      </xdr:txBody>
    </xdr:sp>
    <xdr:clientData/>
  </xdr:twoCellAnchor>
  <xdr:twoCellAnchor>
    <xdr:from>
      <xdr:col>0</xdr:col>
      <xdr:colOff>315041</xdr:colOff>
      <xdr:row>18</xdr:row>
      <xdr:rowOff>0</xdr:rowOff>
    </xdr:from>
    <xdr:to>
      <xdr:col>11</xdr:col>
      <xdr:colOff>71817</xdr:colOff>
      <xdr:row>18</xdr:row>
      <xdr:rowOff>0</xdr:rowOff>
    </xdr:to>
    <xdr:graphicFrame macro="">
      <xdr:nvGraphicFramePr>
        <xdr:cNvPr id="4" name="3 Gráfico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10</xdr:col>
      <xdr:colOff>761923</xdr:colOff>
      <xdr:row>18</xdr:row>
      <xdr:rowOff>0</xdr:rowOff>
    </xdr:to>
    <xdr:graphicFrame macro="">
      <xdr:nvGraphicFramePr>
        <xdr:cNvPr id="5" name="4 Gráfico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343353</xdr:colOff>
      <xdr:row>21</xdr:row>
      <xdr:rowOff>85725</xdr:rowOff>
    </xdr:from>
    <xdr:to>
      <xdr:col>11</xdr:col>
      <xdr:colOff>98426</xdr:colOff>
      <xdr:row>37</xdr:row>
      <xdr:rowOff>177952</xdr:rowOff>
    </xdr:to>
    <xdr:graphicFrame macro="">
      <xdr:nvGraphicFramePr>
        <xdr:cNvPr id="6" name="5 Gráfico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1243851</xdr:colOff>
      <xdr:row>0</xdr:row>
      <xdr:rowOff>505119</xdr:rowOff>
    </xdr:from>
    <xdr:to>
      <xdr:col>9</xdr:col>
      <xdr:colOff>766340</xdr:colOff>
      <xdr:row>0</xdr:row>
      <xdr:rowOff>918889</xdr:rowOff>
    </xdr:to>
    <xdr:sp macro="" textlink="">
      <xdr:nvSpPr>
        <xdr:cNvPr id="7" name="CuadroTexto 5">
          <a:extLst>
            <a:ext uri="{FF2B5EF4-FFF2-40B4-BE49-F238E27FC236}">
              <a16:creationId xmlns=""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1634376" y="505119"/>
          <a:ext cx="8837939" cy="4137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0" i="0">
              <a:solidFill>
                <a:srgbClr val="646482"/>
              </a:solidFill>
              <a:latin typeface="Century Gothic" panose="020B0502020202020204" pitchFamily="34" charset="0"/>
            </a:rPr>
            <a:t>Efectos de la pandemia por COVID-19 </a:t>
          </a:r>
        </a:p>
      </xdr:txBody>
    </xdr:sp>
    <xdr:clientData/>
  </xdr:twoCellAnchor>
  <xdr:twoCellAnchor>
    <xdr:from>
      <xdr:col>0</xdr:col>
      <xdr:colOff>356316</xdr:colOff>
      <xdr:row>46</xdr:row>
      <xdr:rowOff>96951</xdr:rowOff>
    </xdr:from>
    <xdr:to>
      <xdr:col>11</xdr:col>
      <xdr:colOff>109687</xdr:colOff>
      <xdr:row>62</xdr:row>
      <xdr:rowOff>134750</xdr:rowOff>
    </xdr:to>
    <xdr:graphicFrame macro="">
      <xdr:nvGraphicFramePr>
        <xdr:cNvPr id="8" name="7 Gráfico">
          <a:extLst>
            <a:ext uri="{FF2B5EF4-FFF2-40B4-BE49-F238E27FC236}">
              <a16:creationId xmlns="" xmlns:a16="http://schemas.microsoft.com/office/drawing/2014/main" id="{CB44841A-6CE5-4251-885B-E24571C75D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384211</xdr:colOff>
      <xdr:row>72</xdr:row>
      <xdr:rowOff>6236</xdr:rowOff>
    </xdr:from>
    <xdr:to>
      <xdr:col>11</xdr:col>
      <xdr:colOff>139283</xdr:colOff>
      <xdr:row>88</xdr:row>
      <xdr:rowOff>47058</xdr:rowOff>
    </xdr:to>
    <xdr:graphicFrame macro="">
      <xdr:nvGraphicFramePr>
        <xdr:cNvPr id="9" name="7 Gráfico">
          <a:extLst>
            <a:ext uri="{FF2B5EF4-FFF2-40B4-BE49-F238E27FC236}">
              <a16:creationId xmlns="" xmlns:a16="http://schemas.microsoft.com/office/drawing/2014/main" id="{12D70D04-2923-4270-8CEC-6C08500C94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317688</xdr:colOff>
      <xdr:row>96</xdr:row>
      <xdr:rowOff>149868</xdr:rowOff>
    </xdr:from>
    <xdr:to>
      <xdr:col>11</xdr:col>
      <xdr:colOff>72760</xdr:colOff>
      <xdr:row>113</xdr:row>
      <xdr:rowOff>188</xdr:rowOff>
    </xdr:to>
    <xdr:graphicFrame macro="">
      <xdr:nvGraphicFramePr>
        <xdr:cNvPr id="10" name="7 Gráfico">
          <a:extLst>
            <a:ext uri="{FF2B5EF4-FFF2-40B4-BE49-F238E27FC236}">
              <a16:creationId xmlns="" xmlns:a16="http://schemas.microsoft.com/office/drawing/2014/main" id="{28D7AE3E-4B0B-4D48-8AA6-95165D160C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830034</xdr:colOff>
      <xdr:row>26</xdr:row>
      <xdr:rowOff>149679</xdr:rowOff>
    </xdr:from>
    <xdr:to>
      <xdr:col>10</xdr:col>
      <xdr:colOff>898070</xdr:colOff>
      <xdr:row>29</xdr:row>
      <xdr:rowOff>81642</xdr:rowOff>
    </xdr:to>
    <xdr:sp macro="" textlink="">
      <xdr:nvSpPr>
        <xdr:cNvPr id="11" name="11 Rectángulo redondeado"/>
        <xdr:cNvSpPr/>
      </xdr:nvSpPr>
      <xdr:spPr>
        <a:xfrm>
          <a:off x="10518320" y="6735536"/>
          <a:ext cx="1102179" cy="503463"/>
        </a:xfrm>
        <a:prstGeom prst="roundRect">
          <a:avLst/>
        </a:prstGeom>
        <a:noFill/>
        <a:ln>
          <a:solidFill>
            <a:srgbClr val="BDD7EE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$ 392,7 millones más</a:t>
          </a:r>
          <a:endParaRPr lang="es-ES" sz="1000">
            <a:solidFill>
              <a:srgbClr val="787894"/>
            </a:solidFill>
          </a:endParaRPr>
        </a:p>
      </xdr:txBody>
    </xdr:sp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0.86006</cdr:x>
      <cdr:y>0.31918</cdr:y>
    </cdr:from>
    <cdr:to>
      <cdr:x>0.97188</cdr:x>
      <cdr:y>0.45805</cdr:y>
    </cdr:to>
    <cdr:sp macro="" textlink="">
      <cdr:nvSpPr>
        <cdr:cNvPr id="5" name="11 Rectángulo redondeado"/>
        <cdr:cNvSpPr/>
      </cdr:nvSpPr>
      <cdr:spPr>
        <a:xfrm xmlns:a="http://schemas.openxmlformats.org/drawingml/2006/main">
          <a:off x="10007488" y="983280"/>
          <a:ext cx="1301116" cy="427806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$ 157,6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ganacias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0.71073</cdr:x>
      <cdr:y>0.42245</cdr:y>
    </cdr:from>
    <cdr:to>
      <cdr:x>0.82255</cdr:x>
      <cdr:y>0.56132</cdr:y>
    </cdr:to>
    <cdr:sp macro="" textlink="">
      <cdr:nvSpPr>
        <cdr:cNvPr id="10" name="11 Rectángulo redondeado"/>
        <cdr:cNvSpPr/>
      </cdr:nvSpPr>
      <cdr:spPr>
        <a:xfrm xmlns:a="http://schemas.openxmlformats.org/drawingml/2006/main">
          <a:off x="8269927" y="1301415"/>
          <a:ext cx="1301116" cy="427806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DFA8A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chemeClr val="tx1">
                  <a:lumMod val="50000"/>
                  <a:lumOff val="50000"/>
                </a:schemeClr>
              </a:solidFill>
            </a:rPr>
            <a:t>$ 156,6 millones </a:t>
          </a:r>
          <a:r>
            <a:rPr lang="es-ES" sz="900" baseline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de p</a:t>
          </a:r>
          <a:r>
            <a:rPr lang="es-ES" sz="90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érdidas</a:t>
          </a:r>
          <a:r>
            <a:rPr lang="es-ES" sz="900" baseline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 </a:t>
          </a:r>
          <a:endParaRPr lang="es-ES" sz="900">
            <a:solidFill>
              <a:schemeClr val="tx1">
                <a:lumMod val="50000"/>
                <a:lumOff val="50000"/>
              </a:schemeClr>
            </a:solidFill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95249</xdr:colOff>
      <xdr:row>0</xdr:row>
      <xdr:rowOff>1154906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3999" cy="11549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555406</xdr:colOff>
      <xdr:row>0</xdr:row>
      <xdr:rowOff>107157</xdr:rowOff>
    </xdr:from>
    <xdr:to>
      <xdr:col>2</xdr:col>
      <xdr:colOff>8209311</xdr:colOff>
      <xdr:row>0</xdr:row>
      <xdr:rowOff>559703</xdr:rowOff>
    </xdr:to>
    <xdr:sp macro="" textlink="">
      <xdr:nvSpPr>
        <xdr:cNvPr id="10" name="CuadroTexto 4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007969" y="107157"/>
          <a:ext cx="7653905" cy="4525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2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Salud</a:t>
          </a:r>
        </a:p>
      </xdr:txBody>
    </xdr:sp>
    <xdr:clientData/>
  </xdr:twoCellAnchor>
  <xdr:twoCellAnchor>
    <xdr:from>
      <xdr:col>2</xdr:col>
      <xdr:colOff>595313</xdr:colOff>
      <xdr:row>0</xdr:row>
      <xdr:rowOff>571500</xdr:rowOff>
    </xdr:from>
    <xdr:to>
      <xdr:col>2</xdr:col>
      <xdr:colOff>8441531</xdr:colOff>
      <xdr:row>0</xdr:row>
      <xdr:rowOff>997181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047876" y="571500"/>
          <a:ext cx="7846218" cy="4256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0" i="0">
              <a:solidFill>
                <a:srgbClr val="646482"/>
              </a:solidFill>
              <a:latin typeface="Century Gothic" panose="020B0502020202020204" pitchFamily="34" charset="0"/>
            </a:rPr>
            <a:t>Efectos de la pandemia por COVID-19 en la salud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0.82089</cdr:x>
      <cdr:y>0.3408</cdr:y>
    </cdr:from>
    <cdr:to>
      <cdr:x>0.93271</cdr:x>
      <cdr:y>0.47967</cdr:y>
    </cdr:to>
    <cdr:sp macro="" textlink="">
      <cdr:nvSpPr>
        <cdr:cNvPr id="5" name="11 Rectángulo redondeado"/>
        <cdr:cNvSpPr/>
      </cdr:nvSpPr>
      <cdr:spPr>
        <a:xfrm xmlns:a="http://schemas.openxmlformats.org/drawingml/2006/main">
          <a:off x="7791447" y="1033188"/>
          <a:ext cx="1061337" cy="421009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$ 361,7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p</a:t>
          </a:r>
          <a:r>
            <a:rPr lang="es-ES" sz="90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érdida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s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0.8765</cdr:x>
      <cdr:y>0.49758</cdr:y>
    </cdr:from>
    <cdr:to>
      <cdr:x>0.8765</cdr:x>
      <cdr:y>0.56882</cdr:y>
    </cdr:to>
    <cdr:cxnSp macro="">
      <cdr:nvCxnSpPr>
        <cdr:cNvPr id="7" name="13 Conector recto">
          <a:extLst xmlns:a="http://schemas.openxmlformats.org/drawingml/2006/main">
            <a:ext uri="{FF2B5EF4-FFF2-40B4-BE49-F238E27FC236}">
              <a16:creationId xmlns="" xmlns:a16="http://schemas.microsoft.com/office/drawing/2014/main" id="{FEE7D86E-6737-6097-5FED-05532B59252D}"/>
            </a:ext>
          </a:extLst>
        </cdr:cNvPr>
        <cdr:cNvCxnSpPr/>
      </cdr:nvCxnSpPr>
      <cdr:spPr>
        <a:xfrm xmlns:a="http://schemas.openxmlformats.org/drawingml/2006/main">
          <a:off x="8319314" y="1508490"/>
          <a:ext cx="0" cy="2160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0.68693</cdr:x>
      <cdr:y>0.28647</cdr:y>
    </cdr:from>
    <cdr:to>
      <cdr:x>0.68693</cdr:x>
      <cdr:y>0.35772</cdr:y>
    </cdr:to>
    <cdr:cxnSp macro="">
      <cdr:nvCxnSpPr>
        <cdr:cNvPr id="8" name="13 Conector recto">
          <a:extLst xmlns:a="http://schemas.openxmlformats.org/drawingml/2006/main">
            <a:ext uri="{FF2B5EF4-FFF2-40B4-BE49-F238E27FC236}">
              <a16:creationId xmlns="" xmlns:a16="http://schemas.microsoft.com/office/drawing/2014/main" id="{295F2354-0A9C-1761-68F1-BA265FE3A243}"/>
            </a:ext>
          </a:extLst>
        </cdr:cNvPr>
        <cdr:cNvCxnSpPr/>
      </cdr:nvCxnSpPr>
      <cdr:spPr>
        <a:xfrm xmlns:a="http://schemas.openxmlformats.org/drawingml/2006/main">
          <a:off x="6519965" y="868474"/>
          <a:ext cx="0" cy="216007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DFA8A5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0.68622</cdr:x>
      <cdr:y>0.49922</cdr:y>
    </cdr:from>
    <cdr:to>
      <cdr:x>0.68622</cdr:x>
      <cdr:y>0.57047</cdr:y>
    </cdr:to>
    <cdr:cxnSp macro="">
      <cdr:nvCxnSpPr>
        <cdr:cNvPr id="9" name="13 Conector recto">
          <a:extLst xmlns:a="http://schemas.openxmlformats.org/drawingml/2006/main">
            <a:ext uri="{FF2B5EF4-FFF2-40B4-BE49-F238E27FC236}">
              <a16:creationId xmlns="" xmlns:a16="http://schemas.microsoft.com/office/drawing/2014/main" id="{0D6B8888-7F77-99F3-5847-88949FE8EE1A}"/>
            </a:ext>
          </a:extLst>
        </cdr:cNvPr>
        <cdr:cNvCxnSpPr/>
      </cdr:nvCxnSpPr>
      <cdr:spPr>
        <a:xfrm xmlns:a="http://schemas.openxmlformats.org/drawingml/2006/main">
          <a:off x="6513226" y="1513482"/>
          <a:ext cx="0" cy="216007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DFA8A5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0.6341</cdr:x>
      <cdr:y>0.35458</cdr:y>
    </cdr:from>
    <cdr:to>
      <cdr:x>0.74592</cdr:x>
      <cdr:y>0.49345</cdr:y>
    </cdr:to>
    <cdr:sp macro="" textlink="">
      <cdr:nvSpPr>
        <cdr:cNvPr id="10" name="11 Rectángulo redondeado"/>
        <cdr:cNvSpPr/>
      </cdr:nvSpPr>
      <cdr:spPr>
        <a:xfrm xmlns:a="http://schemas.openxmlformats.org/drawingml/2006/main">
          <a:off x="6018530" y="1074962"/>
          <a:ext cx="1061336" cy="421009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DFA8A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$ 316,6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p</a:t>
          </a:r>
          <a:r>
            <a:rPr lang="es-ES" sz="90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érdida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s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0.88106</cdr:x>
      <cdr:y>0.23829</cdr:y>
    </cdr:from>
    <cdr:to>
      <cdr:x>0.88106</cdr:x>
      <cdr:y>0.32141</cdr:y>
    </cdr:to>
    <cdr:cxnSp macro="">
      <cdr:nvCxnSpPr>
        <cdr:cNvPr id="11" name="13 Conector recto">
          <a:extLst xmlns:a="http://schemas.openxmlformats.org/drawingml/2006/main">
            <a:ext uri="{FF2B5EF4-FFF2-40B4-BE49-F238E27FC236}">
              <a16:creationId xmlns="" xmlns:a16="http://schemas.microsoft.com/office/drawing/2014/main" id="{A8AEE7EA-C60C-EED6-19A1-66697F8937C7}"/>
            </a:ext>
          </a:extLst>
        </cdr:cNvPr>
        <cdr:cNvCxnSpPr/>
      </cdr:nvCxnSpPr>
      <cdr:spPr>
        <a:xfrm xmlns:a="http://schemas.openxmlformats.org/drawingml/2006/main">
          <a:off x="8362548" y="722412"/>
          <a:ext cx="0" cy="2520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0.73613</cdr:x>
      <cdr:y>0.29783</cdr:y>
    </cdr:from>
    <cdr:to>
      <cdr:x>0.83167</cdr:x>
      <cdr:y>0.45802</cdr:y>
    </cdr:to>
    <cdr:sp macro="" textlink="">
      <cdr:nvSpPr>
        <cdr:cNvPr id="4" name="11 Rectángulo redondeado"/>
        <cdr:cNvSpPr/>
      </cdr:nvSpPr>
      <cdr:spPr>
        <a:xfrm xmlns:a="http://schemas.openxmlformats.org/drawingml/2006/main">
          <a:off x="8474077" y="935265"/>
          <a:ext cx="1099820" cy="503010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9F2F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$ 25,7 millones más</a:t>
          </a:r>
          <a:endParaRPr lang="es-ES" sz="1000">
            <a:solidFill>
              <a:srgbClr val="787894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0.73384</cdr:x>
      <cdr:y>0.36041</cdr:y>
    </cdr:from>
    <cdr:to>
      <cdr:x>0.82939</cdr:x>
      <cdr:y>0.52419</cdr:y>
    </cdr:to>
    <cdr:sp macro="" textlink="">
      <cdr:nvSpPr>
        <cdr:cNvPr id="4" name="11 Rectángulo redondeado"/>
        <cdr:cNvSpPr/>
      </cdr:nvSpPr>
      <cdr:spPr>
        <a:xfrm xmlns:a="http://schemas.openxmlformats.org/drawingml/2006/main">
          <a:off x="8446407" y="1112157"/>
          <a:ext cx="1099820" cy="505392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9F2F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$ 10,7 millones más</a:t>
          </a:r>
          <a:endParaRPr lang="es-ES" sz="10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0.87925</cdr:x>
      <cdr:y>0.35159</cdr:y>
    </cdr:from>
    <cdr:to>
      <cdr:x>0.97382</cdr:x>
      <cdr:y>0.51096</cdr:y>
    </cdr:to>
    <cdr:sp macro="" textlink="">
      <cdr:nvSpPr>
        <cdr:cNvPr id="6" name="11 Rectángulo redondeado"/>
        <cdr:cNvSpPr/>
      </cdr:nvSpPr>
      <cdr:spPr>
        <a:xfrm xmlns:a="http://schemas.openxmlformats.org/drawingml/2006/main">
          <a:off x="10120086" y="1084942"/>
          <a:ext cx="1088572" cy="491785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DD7EE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$ 335,1 millones más</a:t>
          </a:r>
          <a:endParaRPr lang="es-ES" sz="1000">
            <a:solidFill>
              <a:srgbClr val="787894"/>
            </a:solidFill>
          </a:endParaRP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0.73136</cdr:x>
      <cdr:y>0.22349</cdr:y>
    </cdr:from>
    <cdr:to>
      <cdr:x>0.8269</cdr:x>
      <cdr:y>0.38124</cdr:y>
    </cdr:to>
    <cdr:sp macro="" textlink="">
      <cdr:nvSpPr>
        <cdr:cNvPr id="4" name="11 Rectángulo redondeado"/>
        <cdr:cNvSpPr/>
      </cdr:nvSpPr>
      <cdr:spPr>
        <a:xfrm xmlns:a="http://schemas.openxmlformats.org/drawingml/2006/main">
          <a:off x="8419193" y="690336"/>
          <a:ext cx="1099820" cy="487250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9F2F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$ 15 millones más</a:t>
          </a:r>
          <a:endParaRPr lang="es-ES" sz="10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0.88503</cdr:x>
      <cdr:y>0.26755</cdr:y>
    </cdr:from>
    <cdr:to>
      <cdr:x>0.97959</cdr:x>
      <cdr:y>0.4297</cdr:y>
    </cdr:to>
    <cdr:sp macro="" textlink="">
      <cdr:nvSpPr>
        <cdr:cNvPr id="6" name="11 Rectángulo redondeado"/>
        <cdr:cNvSpPr/>
      </cdr:nvSpPr>
      <cdr:spPr>
        <a:xfrm xmlns:a="http://schemas.openxmlformats.org/drawingml/2006/main">
          <a:off x="10188121" y="826406"/>
          <a:ext cx="1088572" cy="500857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DD7EE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$ 57,6 millones más</a:t>
          </a:r>
          <a:endParaRPr lang="es-ES" sz="1000">
            <a:solidFill>
              <a:srgbClr val="787894"/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0.87439</cdr:x>
      <cdr:y>0.22461</cdr:y>
    </cdr:from>
    <cdr:to>
      <cdr:x>0.96895</cdr:x>
      <cdr:y>0.38777</cdr:y>
    </cdr:to>
    <cdr:sp macro="" textlink="">
      <cdr:nvSpPr>
        <cdr:cNvPr id="4" name="11 Rectángulo redondeado"/>
        <cdr:cNvSpPr/>
      </cdr:nvSpPr>
      <cdr:spPr>
        <a:xfrm xmlns:a="http://schemas.openxmlformats.org/drawingml/2006/main">
          <a:off x="10065658" y="693775"/>
          <a:ext cx="1088572" cy="503977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DD7EE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$ 5 millones más</a:t>
          </a:r>
          <a:endParaRPr lang="es-ES" sz="10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0.74082</cdr:x>
      <cdr:y>0.21028</cdr:y>
    </cdr:from>
    <cdr:to>
      <cdr:x>0.83636</cdr:x>
      <cdr:y>0.36803</cdr:y>
    </cdr:to>
    <cdr:sp macro="" textlink="">
      <cdr:nvSpPr>
        <cdr:cNvPr id="6" name="11 Rectángulo redondeado"/>
        <cdr:cNvSpPr/>
      </cdr:nvSpPr>
      <cdr:spPr>
        <a:xfrm xmlns:a="http://schemas.openxmlformats.org/drawingml/2006/main">
          <a:off x="8528050" y="649514"/>
          <a:ext cx="1099820" cy="487250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9F2F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$ 7,1 millones más</a:t>
          </a:r>
          <a:endParaRPr lang="es-ES" sz="1000">
            <a:solidFill>
              <a:srgbClr val="787894"/>
            </a:solidFill>
          </a:endParaRP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136072</xdr:colOff>
      <xdr:row>1</xdr:row>
      <xdr:rowOff>217714</xdr:rowOff>
    </xdr:to>
    <xdr:pic>
      <xdr:nvPicPr>
        <xdr:cNvPr id="2" name="Imagen 6">
          <a:extLst>
            <a:ext uri="{FF2B5EF4-FFF2-40B4-BE49-F238E27FC236}">
              <a16:creationId xmlns=""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918497" cy="1170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1139552</xdr:colOff>
      <xdr:row>0</xdr:row>
      <xdr:rowOff>80433</xdr:rowOff>
    </xdr:from>
    <xdr:to>
      <xdr:col>9</xdr:col>
      <xdr:colOff>290982</xdr:colOff>
      <xdr:row>0</xdr:row>
      <xdr:rowOff>534979</xdr:rowOff>
    </xdr:to>
    <xdr:sp macro="" textlink="">
      <xdr:nvSpPr>
        <xdr:cNvPr id="3" name="CuadroTexto 4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1530077" y="80433"/>
          <a:ext cx="8466880" cy="4545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0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Salud</a:t>
          </a:r>
        </a:p>
      </xdr:txBody>
    </xdr:sp>
    <xdr:clientData/>
  </xdr:twoCellAnchor>
  <xdr:twoCellAnchor>
    <xdr:from>
      <xdr:col>0</xdr:col>
      <xdr:colOff>315041</xdr:colOff>
      <xdr:row>35</xdr:row>
      <xdr:rowOff>0</xdr:rowOff>
    </xdr:from>
    <xdr:to>
      <xdr:col>11</xdr:col>
      <xdr:colOff>0</xdr:colOff>
      <xdr:row>35</xdr:row>
      <xdr:rowOff>0</xdr:rowOff>
    </xdr:to>
    <xdr:graphicFrame macro="">
      <xdr:nvGraphicFramePr>
        <xdr:cNvPr id="4" name="5 Gráfico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761923</xdr:colOff>
      <xdr:row>35</xdr:row>
      <xdr:rowOff>0</xdr:rowOff>
    </xdr:to>
    <xdr:graphicFrame macro="">
      <xdr:nvGraphicFramePr>
        <xdr:cNvPr id="5" name="6 Gráfico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311035</xdr:colOff>
      <xdr:row>38</xdr:row>
      <xdr:rowOff>172471</xdr:rowOff>
    </xdr:from>
    <xdr:to>
      <xdr:col>10</xdr:col>
      <xdr:colOff>994833</xdr:colOff>
      <xdr:row>54</xdr:row>
      <xdr:rowOff>105832</xdr:rowOff>
    </xdr:to>
    <xdr:graphicFrame macro="">
      <xdr:nvGraphicFramePr>
        <xdr:cNvPr id="6" name="7 Gráfico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1243851</xdr:colOff>
      <xdr:row>0</xdr:row>
      <xdr:rowOff>505119</xdr:rowOff>
    </xdr:from>
    <xdr:to>
      <xdr:col>9</xdr:col>
      <xdr:colOff>766340</xdr:colOff>
      <xdr:row>0</xdr:row>
      <xdr:rowOff>918889</xdr:rowOff>
    </xdr:to>
    <xdr:sp macro="" textlink="">
      <xdr:nvSpPr>
        <xdr:cNvPr id="7" name="CuadroTexto 5">
          <a:extLst>
            <a:ext uri="{FF2B5EF4-FFF2-40B4-BE49-F238E27FC236}">
              <a16:creationId xmlns=""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1634376" y="505119"/>
          <a:ext cx="8837939" cy="4137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0" i="0">
              <a:solidFill>
                <a:srgbClr val="646482"/>
              </a:solidFill>
              <a:latin typeface="Century Gothic" panose="020B0502020202020204" pitchFamily="34" charset="0"/>
            </a:rPr>
            <a:t>Efectos de la pandemia por COVID-19 </a:t>
          </a:r>
        </a:p>
      </xdr:txBody>
    </xdr:sp>
    <xdr:clientData/>
  </xdr:twoCellAnchor>
  <xdr:twoCellAnchor>
    <xdr:from>
      <xdr:col>0</xdr:col>
      <xdr:colOff>264468</xdr:colOff>
      <xdr:row>63</xdr:row>
      <xdr:rowOff>110559</xdr:rowOff>
    </xdr:from>
    <xdr:to>
      <xdr:col>11</xdr:col>
      <xdr:colOff>0</xdr:colOff>
      <xdr:row>80</xdr:row>
      <xdr:rowOff>12286</xdr:rowOff>
    </xdr:to>
    <xdr:graphicFrame macro="">
      <xdr:nvGraphicFramePr>
        <xdr:cNvPr id="8" name="7 Gráfico">
          <a:extLst>
            <a:ext uri="{FF2B5EF4-FFF2-40B4-BE49-F238E27FC236}">
              <a16:creationId xmlns="" xmlns:a16="http://schemas.microsoft.com/office/drawing/2014/main" id="{CB44841A-6CE5-4251-885B-E24571C75D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114</xdr:row>
      <xdr:rowOff>87879</xdr:rowOff>
    </xdr:from>
    <xdr:to>
      <xdr:col>10</xdr:col>
      <xdr:colOff>789214</xdr:colOff>
      <xdr:row>131</xdr:row>
      <xdr:rowOff>190689</xdr:rowOff>
    </xdr:to>
    <xdr:graphicFrame macro="">
      <xdr:nvGraphicFramePr>
        <xdr:cNvPr id="9" name="7 Gráfico">
          <a:extLst>
            <a:ext uri="{FF2B5EF4-FFF2-40B4-BE49-F238E27FC236}">
              <a16:creationId xmlns="" xmlns:a16="http://schemas.microsoft.com/office/drawing/2014/main" id="{28D7AE3E-4B0B-4D48-8AA6-95165D160C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68035</xdr:colOff>
      <xdr:row>88</xdr:row>
      <xdr:rowOff>108856</xdr:rowOff>
    </xdr:from>
    <xdr:to>
      <xdr:col>10</xdr:col>
      <xdr:colOff>857249</xdr:colOff>
      <xdr:row>106</xdr:row>
      <xdr:rowOff>7559</xdr:rowOff>
    </xdr:to>
    <xdr:graphicFrame macro="">
      <xdr:nvGraphicFramePr>
        <xdr:cNvPr id="10" name="7 Gráfico">
          <a:extLst>
            <a:ext uri="{FF2B5EF4-FFF2-40B4-BE49-F238E27FC236}">
              <a16:creationId xmlns="" xmlns:a16="http://schemas.microsoft.com/office/drawing/2014/main" id="{28D7AE3E-4B0B-4D48-8AA6-95165D160C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0.86006</cdr:x>
      <cdr:y>0.31918</cdr:y>
    </cdr:from>
    <cdr:to>
      <cdr:x>0.97188</cdr:x>
      <cdr:y>0.45805</cdr:y>
    </cdr:to>
    <cdr:sp macro="" textlink="">
      <cdr:nvSpPr>
        <cdr:cNvPr id="5" name="11 Rectángulo redondeado"/>
        <cdr:cNvSpPr/>
      </cdr:nvSpPr>
      <cdr:spPr>
        <a:xfrm xmlns:a="http://schemas.openxmlformats.org/drawingml/2006/main">
          <a:off x="10007488" y="983280"/>
          <a:ext cx="1301116" cy="427806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$ 157,6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ganacias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0.71073</cdr:x>
      <cdr:y>0.42245</cdr:y>
    </cdr:from>
    <cdr:to>
      <cdr:x>0.82255</cdr:x>
      <cdr:y>0.56132</cdr:y>
    </cdr:to>
    <cdr:sp macro="" textlink="">
      <cdr:nvSpPr>
        <cdr:cNvPr id="10" name="11 Rectángulo redondeado"/>
        <cdr:cNvSpPr/>
      </cdr:nvSpPr>
      <cdr:spPr>
        <a:xfrm xmlns:a="http://schemas.openxmlformats.org/drawingml/2006/main">
          <a:off x="8269927" y="1301415"/>
          <a:ext cx="1301116" cy="427806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DFA8A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chemeClr val="tx1">
                  <a:lumMod val="50000"/>
                  <a:lumOff val="50000"/>
                </a:schemeClr>
              </a:solidFill>
            </a:rPr>
            <a:t>$ 156,6 millones </a:t>
          </a:r>
          <a:r>
            <a:rPr lang="es-ES" sz="900" baseline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de p</a:t>
          </a:r>
          <a:r>
            <a:rPr lang="es-ES" sz="90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érdidas</a:t>
          </a:r>
          <a:r>
            <a:rPr lang="es-ES" sz="900" baseline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 </a:t>
          </a:r>
          <a:endParaRPr lang="es-ES" sz="900">
            <a:solidFill>
              <a:schemeClr val="tx1">
                <a:lumMod val="50000"/>
                <a:lumOff val="50000"/>
              </a:schemeClr>
            </a:solidFill>
          </a:endParaRP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0.82089</cdr:x>
      <cdr:y>0.3408</cdr:y>
    </cdr:from>
    <cdr:to>
      <cdr:x>0.93271</cdr:x>
      <cdr:y>0.47967</cdr:y>
    </cdr:to>
    <cdr:sp macro="" textlink="">
      <cdr:nvSpPr>
        <cdr:cNvPr id="5" name="11 Rectángulo redondeado"/>
        <cdr:cNvSpPr/>
      </cdr:nvSpPr>
      <cdr:spPr>
        <a:xfrm xmlns:a="http://schemas.openxmlformats.org/drawingml/2006/main">
          <a:off x="7791447" y="1033188"/>
          <a:ext cx="1061337" cy="421009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$ 361,7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p</a:t>
          </a:r>
          <a:r>
            <a:rPr lang="es-ES" sz="90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érdida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s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0.8765</cdr:x>
      <cdr:y>0.49758</cdr:y>
    </cdr:from>
    <cdr:to>
      <cdr:x>0.8765</cdr:x>
      <cdr:y>0.56882</cdr:y>
    </cdr:to>
    <cdr:cxnSp macro="">
      <cdr:nvCxnSpPr>
        <cdr:cNvPr id="7" name="13 Conector recto">
          <a:extLst xmlns:a="http://schemas.openxmlformats.org/drawingml/2006/main">
            <a:ext uri="{FF2B5EF4-FFF2-40B4-BE49-F238E27FC236}">
              <a16:creationId xmlns="" xmlns:a16="http://schemas.microsoft.com/office/drawing/2014/main" id="{FEE7D86E-6737-6097-5FED-05532B59252D}"/>
            </a:ext>
          </a:extLst>
        </cdr:cNvPr>
        <cdr:cNvCxnSpPr/>
      </cdr:nvCxnSpPr>
      <cdr:spPr>
        <a:xfrm xmlns:a="http://schemas.openxmlformats.org/drawingml/2006/main">
          <a:off x="8319314" y="1508490"/>
          <a:ext cx="0" cy="2160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0.68693</cdr:x>
      <cdr:y>0.28647</cdr:y>
    </cdr:from>
    <cdr:to>
      <cdr:x>0.68693</cdr:x>
      <cdr:y>0.35772</cdr:y>
    </cdr:to>
    <cdr:cxnSp macro="">
      <cdr:nvCxnSpPr>
        <cdr:cNvPr id="8" name="13 Conector recto">
          <a:extLst xmlns:a="http://schemas.openxmlformats.org/drawingml/2006/main">
            <a:ext uri="{FF2B5EF4-FFF2-40B4-BE49-F238E27FC236}">
              <a16:creationId xmlns="" xmlns:a16="http://schemas.microsoft.com/office/drawing/2014/main" id="{295F2354-0A9C-1761-68F1-BA265FE3A243}"/>
            </a:ext>
          </a:extLst>
        </cdr:cNvPr>
        <cdr:cNvCxnSpPr/>
      </cdr:nvCxnSpPr>
      <cdr:spPr>
        <a:xfrm xmlns:a="http://schemas.openxmlformats.org/drawingml/2006/main">
          <a:off x="6519965" y="868474"/>
          <a:ext cx="0" cy="216007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DFA8A5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0.68622</cdr:x>
      <cdr:y>0.49922</cdr:y>
    </cdr:from>
    <cdr:to>
      <cdr:x>0.68622</cdr:x>
      <cdr:y>0.57047</cdr:y>
    </cdr:to>
    <cdr:cxnSp macro="">
      <cdr:nvCxnSpPr>
        <cdr:cNvPr id="9" name="13 Conector recto">
          <a:extLst xmlns:a="http://schemas.openxmlformats.org/drawingml/2006/main">
            <a:ext uri="{FF2B5EF4-FFF2-40B4-BE49-F238E27FC236}">
              <a16:creationId xmlns="" xmlns:a16="http://schemas.microsoft.com/office/drawing/2014/main" id="{0D6B8888-7F77-99F3-5847-88949FE8EE1A}"/>
            </a:ext>
          </a:extLst>
        </cdr:cNvPr>
        <cdr:cNvCxnSpPr/>
      </cdr:nvCxnSpPr>
      <cdr:spPr>
        <a:xfrm xmlns:a="http://schemas.openxmlformats.org/drawingml/2006/main">
          <a:off x="6513226" y="1513482"/>
          <a:ext cx="0" cy="216007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DFA8A5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0.6341</cdr:x>
      <cdr:y>0.35458</cdr:y>
    </cdr:from>
    <cdr:to>
      <cdr:x>0.74592</cdr:x>
      <cdr:y>0.49345</cdr:y>
    </cdr:to>
    <cdr:sp macro="" textlink="">
      <cdr:nvSpPr>
        <cdr:cNvPr id="10" name="11 Rectángulo redondeado"/>
        <cdr:cNvSpPr/>
      </cdr:nvSpPr>
      <cdr:spPr>
        <a:xfrm xmlns:a="http://schemas.openxmlformats.org/drawingml/2006/main">
          <a:off x="6018530" y="1074962"/>
          <a:ext cx="1061336" cy="421009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DFA8A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$ 316,6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p</a:t>
          </a:r>
          <a:r>
            <a:rPr lang="es-ES" sz="90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érdida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s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0.88106</cdr:x>
      <cdr:y>0.23829</cdr:y>
    </cdr:from>
    <cdr:to>
      <cdr:x>0.88106</cdr:x>
      <cdr:y>0.32141</cdr:y>
    </cdr:to>
    <cdr:cxnSp macro="">
      <cdr:nvCxnSpPr>
        <cdr:cNvPr id="11" name="13 Conector recto">
          <a:extLst xmlns:a="http://schemas.openxmlformats.org/drawingml/2006/main">
            <a:ext uri="{FF2B5EF4-FFF2-40B4-BE49-F238E27FC236}">
              <a16:creationId xmlns="" xmlns:a16="http://schemas.microsoft.com/office/drawing/2014/main" id="{A8AEE7EA-C60C-EED6-19A1-66697F8937C7}"/>
            </a:ext>
          </a:extLst>
        </cdr:cNvPr>
        <cdr:cNvCxnSpPr/>
      </cdr:nvCxnSpPr>
      <cdr:spPr>
        <a:xfrm xmlns:a="http://schemas.openxmlformats.org/drawingml/2006/main">
          <a:off x="8362548" y="722412"/>
          <a:ext cx="0" cy="2520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0.73127</cdr:x>
      <cdr:y>0.46036</cdr:y>
    </cdr:from>
    <cdr:to>
      <cdr:x>0.83039</cdr:x>
      <cdr:y>0.63304</cdr:y>
    </cdr:to>
    <cdr:sp macro="" textlink="">
      <cdr:nvSpPr>
        <cdr:cNvPr id="10" name="11 Rectángulo redondeado"/>
        <cdr:cNvSpPr/>
      </cdr:nvSpPr>
      <cdr:spPr>
        <a:xfrm xmlns:a="http://schemas.openxmlformats.org/drawingml/2006/main">
          <a:off x="8344810" y="1372500"/>
          <a:ext cx="1131092" cy="514809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9F2F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$ 272,1 millones menos </a:t>
          </a:r>
          <a:endParaRPr lang="es-ES" sz="10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0.86587</cdr:x>
      <cdr:y>0.42978</cdr:y>
    </cdr:from>
    <cdr:to>
      <cdr:x>0.9621</cdr:x>
      <cdr:y>0.58911</cdr:y>
    </cdr:to>
    <cdr:sp macro="" textlink="">
      <cdr:nvSpPr>
        <cdr:cNvPr id="6" name="11 Rectángulo redondeado"/>
        <cdr:cNvSpPr/>
      </cdr:nvSpPr>
      <cdr:spPr>
        <a:xfrm xmlns:a="http://schemas.openxmlformats.org/drawingml/2006/main">
          <a:off x="9880716" y="1281344"/>
          <a:ext cx="1098112" cy="474997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DD7EE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$ 233,4 millones menos</a:t>
          </a:r>
          <a:endParaRPr lang="es-ES" sz="1000">
            <a:solidFill>
              <a:srgbClr val="787894"/>
            </a:solidFill>
          </a:endParaRP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0.86599</cdr:x>
      <cdr:y>0.60682</cdr:y>
    </cdr:from>
    <cdr:to>
      <cdr:x>0.96729</cdr:x>
      <cdr:y>0.76606</cdr:y>
    </cdr:to>
    <cdr:sp macro="" textlink="">
      <cdr:nvSpPr>
        <cdr:cNvPr id="4" name="11 Rectángulo redondeado"/>
        <cdr:cNvSpPr/>
      </cdr:nvSpPr>
      <cdr:spPr>
        <a:xfrm xmlns:a="http://schemas.openxmlformats.org/drawingml/2006/main">
          <a:off x="9974907" y="1905566"/>
          <a:ext cx="1166812" cy="50004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DD7EE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$ 191,6 millones menos</a:t>
          </a:r>
          <a:endParaRPr lang="es-ES" sz="10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0.73848</cdr:x>
      <cdr:y>0.61188</cdr:y>
    </cdr:from>
    <cdr:to>
      <cdr:x>0.83245</cdr:x>
      <cdr:y>0.76737</cdr:y>
    </cdr:to>
    <cdr:sp macro="" textlink="">
      <cdr:nvSpPr>
        <cdr:cNvPr id="6" name="11 Rectángulo redondeado"/>
        <cdr:cNvSpPr/>
      </cdr:nvSpPr>
      <cdr:spPr>
        <a:xfrm xmlns:a="http://schemas.openxmlformats.org/drawingml/2006/main">
          <a:off x="8482657" y="1921441"/>
          <a:ext cx="1079422" cy="48826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9F2F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$ 183,2 millones menos </a:t>
          </a:r>
          <a:endParaRPr lang="es-ES" sz="1000">
            <a:solidFill>
              <a:srgbClr val="787894"/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136072</xdr:colOff>
      <xdr:row>1</xdr:row>
      <xdr:rowOff>217714</xdr:rowOff>
    </xdr:to>
    <xdr:pic>
      <xdr:nvPicPr>
        <xdr:cNvPr id="9" name="Imagen 6">
          <a:extLst>
            <a:ext uri="{FF2B5EF4-FFF2-40B4-BE49-F238E27FC236}">
              <a16:creationId xmlns=""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892643" cy="1170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1139552</xdr:colOff>
      <xdr:row>0</xdr:row>
      <xdr:rowOff>80433</xdr:rowOff>
    </xdr:from>
    <xdr:to>
      <xdr:col>9</xdr:col>
      <xdr:colOff>290982</xdr:colOff>
      <xdr:row>0</xdr:row>
      <xdr:rowOff>534979</xdr:rowOff>
    </xdr:to>
    <xdr:sp macro="" textlink="">
      <xdr:nvSpPr>
        <xdr:cNvPr id="4" name="CuadroTexto 4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1531135" y="80433"/>
          <a:ext cx="6443347" cy="4545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0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Salud</a:t>
          </a:r>
        </a:p>
      </xdr:txBody>
    </xdr:sp>
    <xdr:clientData/>
  </xdr:twoCellAnchor>
  <xdr:twoCellAnchor>
    <xdr:from>
      <xdr:col>0</xdr:col>
      <xdr:colOff>315041</xdr:colOff>
      <xdr:row>35</xdr:row>
      <xdr:rowOff>0</xdr:rowOff>
    </xdr:from>
    <xdr:to>
      <xdr:col>11</xdr:col>
      <xdr:colOff>71817</xdr:colOff>
      <xdr:row>35</xdr:row>
      <xdr:rowOff>0</xdr:rowOff>
    </xdr:to>
    <xdr:graphicFrame macro="">
      <xdr:nvGraphicFramePr>
        <xdr:cNvPr id="6" name="5 Gráfico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761923</xdr:colOff>
      <xdr:row>35</xdr:row>
      <xdr:rowOff>0</xdr:rowOff>
    </xdr:to>
    <xdr:graphicFrame macro="">
      <xdr:nvGraphicFramePr>
        <xdr:cNvPr id="7" name="6 Gráfico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311035</xdr:colOff>
      <xdr:row>38</xdr:row>
      <xdr:rowOff>172471</xdr:rowOff>
    </xdr:from>
    <xdr:to>
      <xdr:col>10</xdr:col>
      <xdr:colOff>994833</xdr:colOff>
      <xdr:row>54</xdr:row>
      <xdr:rowOff>105832</xdr:rowOff>
    </xdr:to>
    <xdr:graphicFrame macro="">
      <xdr:nvGraphicFramePr>
        <xdr:cNvPr id="8" name="7 Gráfico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1243851</xdr:colOff>
      <xdr:row>0</xdr:row>
      <xdr:rowOff>505119</xdr:rowOff>
    </xdr:from>
    <xdr:to>
      <xdr:col>9</xdr:col>
      <xdr:colOff>766340</xdr:colOff>
      <xdr:row>0</xdr:row>
      <xdr:rowOff>918889</xdr:rowOff>
    </xdr:to>
    <xdr:sp macro="" textlink="">
      <xdr:nvSpPr>
        <xdr:cNvPr id="10" name="CuadroTexto 5">
          <a:extLst>
            <a:ext uri="{FF2B5EF4-FFF2-40B4-BE49-F238E27FC236}">
              <a16:creationId xmlns=""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1635434" y="505119"/>
          <a:ext cx="6814406" cy="4137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0" i="0">
              <a:solidFill>
                <a:srgbClr val="646482"/>
              </a:solidFill>
              <a:latin typeface="Century Gothic" panose="020B0502020202020204" pitchFamily="34" charset="0"/>
            </a:rPr>
            <a:t>Efectos de la pandemia por COVID-19 </a:t>
          </a:r>
        </a:p>
      </xdr:txBody>
    </xdr:sp>
    <xdr:clientData/>
  </xdr:twoCellAnchor>
  <xdr:twoCellAnchor>
    <xdr:from>
      <xdr:col>0</xdr:col>
      <xdr:colOff>264468</xdr:colOff>
      <xdr:row>63</xdr:row>
      <xdr:rowOff>110559</xdr:rowOff>
    </xdr:from>
    <xdr:to>
      <xdr:col>11</xdr:col>
      <xdr:colOff>19540</xdr:colOff>
      <xdr:row>80</xdr:row>
      <xdr:rowOff>12286</xdr:rowOff>
    </xdr:to>
    <xdr:graphicFrame macro="">
      <xdr:nvGraphicFramePr>
        <xdr:cNvPr id="12" name="7 Gráfico">
          <a:extLst>
            <a:ext uri="{FF2B5EF4-FFF2-40B4-BE49-F238E27FC236}">
              <a16:creationId xmlns="" xmlns:a16="http://schemas.microsoft.com/office/drawing/2014/main" id="{CB44841A-6CE5-4251-885B-E24571C75D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114</xdr:row>
      <xdr:rowOff>87879</xdr:rowOff>
    </xdr:from>
    <xdr:to>
      <xdr:col>10</xdr:col>
      <xdr:colOff>789214</xdr:colOff>
      <xdr:row>131</xdr:row>
      <xdr:rowOff>190689</xdr:rowOff>
    </xdr:to>
    <xdr:graphicFrame macro="">
      <xdr:nvGraphicFramePr>
        <xdr:cNvPr id="14" name="7 Gráfico">
          <a:extLst>
            <a:ext uri="{FF2B5EF4-FFF2-40B4-BE49-F238E27FC236}">
              <a16:creationId xmlns="" xmlns:a16="http://schemas.microsoft.com/office/drawing/2014/main" id="{28D7AE3E-4B0B-4D48-8AA6-95165D160C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68035</xdr:colOff>
      <xdr:row>88</xdr:row>
      <xdr:rowOff>108856</xdr:rowOff>
    </xdr:from>
    <xdr:to>
      <xdr:col>10</xdr:col>
      <xdr:colOff>857249</xdr:colOff>
      <xdr:row>106</xdr:row>
      <xdr:rowOff>7559</xdr:rowOff>
    </xdr:to>
    <xdr:graphicFrame macro="">
      <xdr:nvGraphicFramePr>
        <xdr:cNvPr id="15" name="7 Gráfico">
          <a:extLst>
            <a:ext uri="{FF2B5EF4-FFF2-40B4-BE49-F238E27FC236}">
              <a16:creationId xmlns="" xmlns:a16="http://schemas.microsoft.com/office/drawing/2014/main" id="{28D7AE3E-4B0B-4D48-8AA6-95165D160C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0.87358</cdr:x>
      <cdr:y>0.29524</cdr:y>
    </cdr:from>
    <cdr:to>
      <cdr:x>0.96869</cdr:x>
      <cdr:y>0.44</cdr:y>
    </cdr:to>
    <cdr:sp macro="" textlink="">
      <cdr:nvSpPr>
        <cdr:cNvPr id="4" name="11 Rectángulo redondeado"/>
        <cdr:cNvSpPr/>
      </cdr:nvSpPr>
      <cdr:spPr>
        <a:xfrm xmlns:a="http://schemas.openxmlformats.org/drawingml/2006/main">
          <a:off x="10060781" y="986488"/>
          <a:ext cx="1095375" cy="483688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DD7EE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$ 20,2 millones menos</a:t>
          </a:r>
          <a:endParaRPr lang="es-ES" sz="10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0.73505</cdr:x>
      <cdr:y>0.2946</cdr:y>
    </cdr:from>
    <cdr:to>
      <cdr:x>0.83004</cdr:x>
      <cdr:y>0.43746</cdr:y>
    </cdr:to>
    <cdr:sp macro="" textlink="">
      <cdr:nvSpPr>
        <cdr:cNvPr id="6" name="11 Rectángulo redondeado"/>
        <cdr:cNvSpPr/>
      </cdr:nvSpPr>
      <cdr:spPr>
        <a:xfrm xmlns:a="http://schemas.openxmlformats.org/drawingml/2006/main">
          <a:off x="8465344" y="984350"/>
          <a:ext cx="1094015" cy="477339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9F2F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$ 61 millones menos</a:t>
          </a:r>
          <a:endParaRPr lang="es-ES" sz="1000">
            <a:solidFill>
              <a:srgbClr val="787894"/>
            </a:solidFill>
          </a:endParaRPr>
        </a:p>
      </cdr:txBody>
    </cdr: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0.87077</cdr:x>
      <cdr:y>0.29524</cdr:y>
    </cdr:from>
    <cdr:to>
      <cdr:x>0.96396</cdr:x>
      <cdr:y>0.44</cdr:y>
    </cdr:to>
    <cdr:sp macro="" textlink="">
      <cdr:nvSpPr>
        <cdr:cNvPr id="4" name="11 Rectángulo redondeado"/>
        <cdr:cNvSpPr/>
      </cdr:nvSpPr>
      <cdr:spPr>
        <a:xfrm xmlns:a="http://schemas.openxmlformats.org/drawingml/2006/main">
          <a:off x="10028465" y="985986"/>
          <a:ext cx="1073217" cy="483442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DD7EE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$ 41,9 millones menos</a:t>
          </a:r>
          <a:endParaRPr lang="es-ES" sz="10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0.73431</cdr:x>
      <cdr:y>0.3394</cdr:y>
    </cdr:from>
    <cdr:to>
      <cdr:x>0.83004</cdr:x>
      <cdr:y>0.48226</cdr:y>
    </cdr:to>
    <cdr:sp macro="" textlink="">
      <cdr:nvSpPr>
        <cdr:cNvPr id="6" name="11 Rectángulo redondeado"/>
        <cdr:cNvSpPr/>
      </cdr:nvSpPr>
      <cdr:spPr>
        <a:xfrm xmlns:a="http://schemas.openxmlformats.org/drawingml/2006/main">
          <a:off x="8456840" y="1133463"/>
          <a:ext cx="1102519" cy="477097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9F2F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$ 88,8 millones menos</a:t>
          </a:r>
          <a:endParaRPr lang="es-ES" sz="1000">
            <a:solidFill>
              <a:srgbClr val="787894"/>
            </a:solidFill>
          </a:endParaRPr>
        </a:p>
      </cdr:txBody>
    </cdr:sp>
  </cdr:relSizeAnchor>
</c:userShapes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136072</xdr:colOff>
      <xdr:row>1</xdr:row>
      <xdr:rowOff>217714</xdr:rowOff>
    </xdr:to>
    <xdr:pic>
      <xdr:nvPicPr>
        <xdr:cNvPr id="2" name="Imagen 6">
          <a:extLst>
            <a:ext uri="{FF2B5EF4-FFF2-40B4-BE49-F238E27FC236}">
              <a16:creationId xmlns=""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918497" cy="1170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1139552</xdr:colOff>
      <xdr:row>0</xdr:row>
      <xdr:rowOff>80433</xdr:rowOff>
    </xdr:from>
    <xdr:to>
      <xdr:col>9</xdr:col>
      <xdr:colOff>290982</xdr:colOff>
      <xdr:row>0</xdr:row>
      <xdr:rowOff>534979</xdr:rowOff>
    </xdr:to>
    <xdr:sp macro="" textlink="">
      <xdr:nvSpPr>
        <xdr:cNvPr id="3" name="CuadroTexto 4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1530077" y="80433"/>
          <a:ext cx="8466880" cy="4545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0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Salud</a:t>
          </a:r>
        </a:p>
      </xdr:txBody>
    </xdr:sp>
    <xdr:clientData/>
  </xdr:twoCellAnchor>
  <xdr:twoCellAnchor>
    <xdr:from>
      <xdr:col>0</xdr:col>
      <xdr:colOff>315041</xdr:colOff>
      <xdr:row>35</xdr:row>
      <xdr:rowOff>0</xdr:rowOff>
    </xdr:from>
    <xdr:to>
      <xdr:col>11</xdr:col>
      <xdr:colOff>0</xdr:colOff>
      <xdr:row>35</xdr:row>
      <xdr:rowOff>0</xdr:rowOff>
    </xdr:to>
    <xdr:graphicFrame macro="">
      <xdr:nvGraphicFramePr>
        <xdr:cNvPr id="4" name="5 Gráfico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10</xdr:col>
      <xdr:colOff>761923</xdr:colOff>
      <xdr:row>35</xdr:row>
      <xdr:rowOff>0</xdr:rowOff>
    </xdr:to>
    <xdr:graphicFrame macro="">
      <xdr:nvGraphicFramePr>
        <xdr:cNvPr id="5" name="6 Gráfico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311035</xdr:colOff>
      <xdr:row>38</xdr:row>
      <xdr:rowOff>172471</xdr:rowOff>
    </xdr:from>
    <xdr:to>
      <xdr:col>10</xdr:col>
      <xdr:colOff>994833</xdr:colOff>
      <xdr:row>54</xdr:row>
      <xdr:rowOff>105832</xdr:rowOff>
    </xdr:to>
    <xdr:graphicFrame macro="">
      <xdr:nvGraphicFramePr>
        <xdr:cNvPr id="6" name="7 Gráfico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1243851</xdr:colOff>
      <xdr:row>0</xdr:row>
      <xdr:rowOff>505119</xdr:rowOff>
    </xdr:from>
    <xdr:to>
      <xdr:col>9</xdr:col>
      <xdr:colOff>766340</xdr:colOff>
      <xdr:row>0</xdr:row>
      <xdr:rowOff>918889</xdr:rowOff>
    </xdr:to>
    <xdr:sp macro="" textlink="">
      <xdr:nvSpPr>
        <xdr:cNvPr id="7" name="CuadroTexto 5">
          <a:extLst>
            <a:ext uri="{FF2B5EF4-FFF2-40B4-BE49-F238E27FC236}">
              <a16:creationId xmlns=""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1634376" y="505119"/>
          <a:ext cx="8837939" cy="4137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0" i="0">
              <a:solidFill>
                <a:srgbClr val="646482"/>
              </a:solidFill>
              <a:latin typeface="Century Gothic" panose="020B0502020202020204" pitchFamily="34" charset="0"/>
            </a:rPr>
            <a:t>Efectos de la pandemia por COVID-19 </a:t>
          </a:r>
        </a:p>
      </xdr:txBody>
    </xdr:sp>
    <xdr:clientData/>
  </xdr:twoCellAnchor>
  <xdr:twoCellAnchor>
    <xdr:from>
      <xdr:col>0</xdr:col>
      <xdr:colOff>264468</xdr:colOff>
      <xdr:row>63</xdr:row>
      <xdr:rowOff>110559</xdr:rowOff>
    </xdr:from>
    <xdr:to>
      <xdr:col>11</xdr:col>
      <xdr:colOff>0</xdr:colOff>
      <xdr:row>80</xdr:row>
      <xdr:rowOff>12286</xdr:rowOff>
    </xdr:to>
    <xdr:graphicFrame macro="">
      <xdr:nvGraphicFramePr>
        <xdr:cNvPr id="8" name="7 Gráfico">
          <a:extLst>
            <a:ext uri="{FF2B5EF4-FFF2-40B4-BE49-F238E27FC236}">
              <a16:creationId xmlns="" xmlns:a16="http://schemas.microsoft.com/office/drawing/2014/main" id="{CB44841A-6CE5-4251-885B-E24571C75D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114</xdr:row>
      <xdr:rowOff>87879</xdr:rowOff>
    </xdr:from>
    <xdr:to>
      <xdr:col>10</xdr:col>
      <xdr:colOff>789214</xdr:colOff>
      <xdr:row>131</xdr:row>
      <xdr:rowOff>190689</xdr:rowOff>
    </xdr:to>
    <xdr:graphicFrame macro="">
      <xdr:nvGraphicFramePr>
        <xdr:cNvPr id="9" name="7 Gráfico">
          <a:extLst>
            <a:ext uri="{FF2B5EF4-FFF2-40B4-BE49-F238E27FC236}">
              <a16:creationId xmlns="" xmlns:a16="http://schemas.microsoft.com/office/drawing/2014/main" id="{28D7AE3E-4B0B-4D48-8AA6-95165D160C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68035</xdr:colOff>
      <xdr:row>88</xdr:row>
      <xdr:rowOff>108856</xdr:rowOff>
    </xdr:from>
    <xdr:to>
      <xdr:col>10</xdr:col>
      <xdr:colOff>857249</xdr:colOff>
      <xdr:row>106</xdr:row>
      <xdr:rowOff>7559</xdr:rowOff>
    </xdr:to>
    <xdr:graphicFrame macro="">
      <xdr:nvGraphicFramePr>
        <xdr:cNvPr id="10" name="7 Gráfico">
          <a:extLst>
            <a:ext uri="{FF2B5EF4-FFF2-40B4-BE49-F238E27FC236}">
              <a16:creationId xmlns="" xmlns:a16="http://schemas.microsoft.com/office/drawing/2014/main" id="{28D7AE3E-4B0B-4D48-8AA6-95165D160C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0.86006</cdr:x>
      <cdr:y>0.31918</cdr:y>
    </cdr:from>
    <cdr:to>
      <cdr:x>0.97188</cdr:x>
      <cdr:y>0.45805</cdr:y>
    </cdr:to>
    <cdr:sp macro="" textlink="">
      <cdr:nvSpPr>
        <cdr:cNvPr id="5" name="11 Rectángulo redondeado"/>
        <cdr:cNvSpPr/>
      </cdr:nvSpPr>
      <cdr:spPr>
        <a:xfrm xmlns:a="http://schemas.openxmlformats.org/drawingml/2006/main">
          <a:off x="10007488" y="983280"/>
          <a:ext cx="1301116" cy="427806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$ 157,6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ganacias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0.71073</cdr:x>
      <cdr:y>0.42245</cdr:y>
    </cdr:from>
    <cdr:to>
      <cdr:x>0.82255</cdr:x>
      <cdr:y>0.56132</cdr:y>
    </cdr:to>
    <cdr:sp macro="" textlink="">
      <cdr:nvSpPr>
        <cdr:cNvPr id="10" name="11 Rectángulo redondeado"/>
        <cdr:cNvSpPr/>
      </cdr:nvSpPr>
      <cdr:spPr>
        <a:xfrm xmlns:a="http://schemas.openxmlformats.org/drawingml/2006/main">
          <a:off x="8269927" y="1301415"/>
          <a:ext cx="1301116" cy="427806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DFA8A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chemeClr val="tx1">
                  <a:lumMod val="50000"/>
                  <a:lumOff val="50000"/>
                </a:schemeClr>
              </a:solidFill>
            </a:rPr>
            <a:t>$ 156,6 millones </a:t>
          </a:r>
          <a:r>
            <a:rPr lang="es-ES" sz="900" baseline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de p</a:t>
          </a:r>
          <a:r>
            <a:rPr lang="es-ES" sz="90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érdidas</a:t>
          </a:r>
          <a:r>
            <a:rPr lang="es-ES" sz="900" baseline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 </a:t>
          </a:r>
          <a:endParaRPr lang="es-ES" sz="900">
            <a:solidFill>
              <a:schemeClr val="tx1">
                <a:lumMod val="50000"/>
                <a:lumOff val="50000"/>
              </a:schemeClr>
            </a:solidFill>
          </a:endParaRPr>
        </a:p>
      </cdr:txBody>
    </cdr: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0.82089</cdr:x>
      <cdr:y>0.3408</cdr:y>
    </cdr:from>
    <cdr:to>
      <cdr:x>0.93271</cdr:x>
      <cdr:y>0.47967</cdr:y>
    </cdr:to>
    <cdr:sp macro="" textlink="">
      <cdr:nvSpPr>
        <cdr:cNvPr id="5" name="11 Rectángulo redondeado"/>
        <cdr:cNvSpPr/>
      </cdr:nvSpPr>
      <cdr:spPr>
        <a:xfrm xmlns:a="http://schemas.openxmlformats.org/drawingml/2006/main">
          <a:off x="7791447" y="1033188"/>
          <a:ext cx="1061337" cy="421009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$ 361,7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p</a:t>
          </a:r>
          <a:r>
            <a:rPr lang="es-ES" sz="90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érdida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s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0.8765</cdr:x>
      <cdr:y>0.49758</cdr:y>
    </cdr:from>
    <cdr:to>
      <cdr:x>0.8765</cdr:x>
      <cdr:y>0.56882</cdr:y>
    </cdr:to>
    <cdr:cxnSp macro="">
      <cdr:nvCxnSpPr>
        <cdr:cNvPr id="7" name="13 Conector recto">
          <a:extLst xmlns:a="http://schemas.openxmlformats.org/drawingml/2006/main">
            <a:ext uri="{FF2B5EF4-FFF2-40B4-BE49-F238E27FC236}">
              <a16:creationId xmlns="" xmlns:a16="http://schemas.microsoft.com/office/drawing/2014/main" id="{FEE7D86E-6737-6097-5FED-05532B59252D}"/>
            </a:ext>
          </a:extLst>
        </cdr:cNvPr>
        <cdr:cNvCxnSpPr/>
      </cdr:nvCxnSpPr>
      <cdr:spPr>
        <a:xfrm xmlns:a="http://schemas.openxmlformats.org/drawingml/2006/main">
          <a:off x="8319314" y="1508490"/>
          <a:ext cx="0" cy="2160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0.68693</cdr:x>
      <cdr:y>0.28647</cdr:y>
    </cdr:from>
    <cdr:to>
      <cdr:x>0.68693</cdr:x>
      <cdr:y>0.35772</cdr:y>
    </cdr:to>
    <cdr:cxnSp macro="">
      <cdr:nvCxnSpPr>
        <cdr:cNvPr id="8" name="13 Conector recto">
          <a:extLst xmlns:a="http://schemas.openxmlformats.org/drawingml/2006/main">
            <a:ext uri="{FF2B5EF4-FFF2-40B4-BE49-F238E27FC236}">
              <a16:creationId xmlns="" xmlns:a16="http://schemas.microsoft.com/office/drawing/2014/main" id="{295F2354-0A9C-1761-68F1-BA265FE3A243}"/>
            </a:ext>
          </a:extLst>
        </cdr:cNvPr>
        <cdr:cNvCxnSpPr/>
      </cdr:nvCxnSpPr>
      <cdr:spPr>
        <a:xfrm xmlns:a="http://schemas.openxmlformats.org/drawingml/2006/main">
          <a:off x="6519965" y="868474"/>
          <a:ext cx="0" cy="216007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DFA8A5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0.68622</cdr:x>
      <cdr:y>0.49922</cdr:y>
    </cdr:from>
    <cdr:to>
      <cdr:x>0.68622</cdr:x>
      <cdr:y>0.57047</cdr:y>
    </cdr:to>
    <cdr:cxnSp macro="">
      <cdr:nvCxnSpPr>
        <cdr:cNvPr id="9" name="13 Conector recto">
          <a:extLst xmlns:a="http://schemas.openxmlformats.org/drawingml/2006/main">
            <a:ext uri="{FF2B5EF4-FFF2-40B4-BE49-F238E27FC236}">
              <a16:creationId xmlns="" xmlns:a16="http://schemas.microsoft.com/office/drawing/2014/main" id="{0D6B8888-7F77-99F3-5847-88949FE8EE1A}"/>
            </a:ext>
          </a:extLst>
        </cdr:cNvPr>
        <cdr:cNvCxnSpPr/>
      </cdr:nvCxnSpPr>
      <cdr:spPr>
        <a:xfrm xmlns:a="http://schemas.openxmlformats.org/drawingml/2006/main">
          <a:off x="6513226" y="1513482"/>
          <a:ext cx="0" cy="216007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DFA8A5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0.6341</cdr:x>
      <cdr:y>0.35458</cdr:y>
    </cdr:from>
    <cdr:to>
      <cdr:x>0.74592</cdr:x>
      <cdr:y>0.49345</cdr:y>
    </cdr:to>
    <cdr:sp macro="" textlink="">
      <cdr:nvSpPr>
        <cdr:cNvPr id="10" name="11 Rectángulo redondeado"/>
        <cdr:cNvSpPr/>
      </cdr:nvSpPr>
      <cdr:spPr>
        <a:xfrm xmlns:a="http://schemas.openxmlformats.org/drawingml/2006/main">
          <a:off x="6018530" y="1074962"/>
          <a:ext cx="1061336" cy="421009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DFA8A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$ 316,6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p</a:t>
          </a:r>
          <a:r>
            <a:rPr lang="es-ES" sz="90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érdida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s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0.88106</cdr:x>
      <cdr:y>0.23829</cdr:y>
    </cdr:from>
    <cdr:to>
      <cdr:x>0.88106</cdr:x>
      <cdr:y>0.32141</cdr:y>
    </cdr:to>
    <cdr:cxnSp macro="">
      <cdr:nvCxnSpPr>
        <cdr:cNvPr id="11" name="13 Conector recto">
          <a:extLst xmlns:a="http://schemas.openxmlformats.org/drawingml/2006/main">
            <a:ext uri="{FF2B5EF4-FFF2-40B4-BE49-F238E27FC236}">
              <a16:creationId xmlns="" xmlns:a16="http://schemas.microsoft.com/office/drawing/2014/main" id="{A8AEE7EA-C60C-EED6-19A1-66697F8937C7}"/>
            </a:ext>
          </a:extLst>
        </cdr:cNvPr>
        <cdr:cNvCxnSpPr/>
      </cdr:nvCxnSpPr>
      <cdr:spPr>
        <a:xfrm xmlns:a="http://schemas.openxmlformats.org/drawingml/2006/main">
          <a:off x="8362548" y="722412"/>
          <a:ext cx="0" cy="2520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0.73008</cdr:x>
      <cdr:y>0.3919</cdr:y>
    </cdr:from>
    <cdr:to>
      <cdr:x>0.8292</cdr:x>
      <cdr:y>0.56458</cdr:y>
    </cdr:to>
    <cdr:sp macro="" textlink="">
      <cdr:nvSpPr>
        <cdr:cNvPr id="10" name="11 Rectángulo redondeado"/>
        <cdr:cNvSpPr/>
      </cdr:nvSpPr>
      <cdr:spPr>
        <a:xfrm xmlns:a="http://schemas.openxmlformats.org/drawingml/2006/main">
          <a:off x="8327424" y="1168392"/>
          <a:ext cx="1130585" cy="514822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9F2F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$ 66 millones menos </a:t>
          </a:r>
          <a:endParaRPr lang="es-ES" sz="10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0.86945</cdr:x>
      <cdr:y>0.28829</cdr:y>
    </cdr:from>
    <cdr:to>
      <cdr:x>0.96568</cdr:x>
      <cdr:y>0.44762</cdr:y>
    </cdr:to>
    <cdr:sp macro="" textlink="">
      <cdr:nvSpPr>
        <cdr:cNvPr id="6" name="11 Rectángulo redondeado"/>
        <cdr:cNvSpPr/>
      </cdr:nvSpPr>
      <cdr:spPr>
        <a:xfrm xmlns:a="http://schemas.openxmlformats.org/drawingml/2006/main">
          <a:off x="9917131" y="859507"/>
          <a:ext cx="1097621" cy="47502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DD7EE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$ 6,9 millones más</a:t>
          </a:r>
          <a:endParaRPr lang="es-ES" sz="1000">
            <a:solidFill>
              <a:srgbClr val="787894"/>
            </a:solidFill>
          </a:endParaRP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0.86835</cdr:x>
      <cdr:y>0.21683</cdr:y>
    </cdr:from>
    <cdr:to>
      <cdr:x>0.96965</cdr:x>
      <cdr:y>0.37607</cdr:y>
    </cdr:to>
    <cdr:sp macro="" textlink="">
      <cdr:nvSpPr>
        <cdr:cNvPr id="4" name="11 Rectángulo redondeado"/>
        <cdr:cNvSpPr/>
      </cdr:nvSpPr>
      <cdr:spPr>
        <a:xfrm xmlns:a="http://schemas.openxmlformats.org/drawingml/2006/main">
          <a:off x="9996182" y="680910"/>
          <a:ext cx="1166129" cy="500049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DD7EE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$ 40,9 millones menos</a:t>
          </a:r>
          <a:endParaRPr lang="es-ES" sz="10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0.73966</cdr:x>
      <cdr:y>0.31289</cdr:y>
    </cdr:from>
    <cdr:to>
      <cdr:x>0.83363</cdr:x>
      <cdr:y>0.46838</cdr:y>
    </cdr:to>
    <cdr:sp macro="" textlink="">
      <cdr:nvSpPr>
        <cdr:cNvPr id="6" name="11 Rectángulo redondeado"/>
        <cdr:cNvSpPr/>
      </cdr:nvSpPr>
      <cdr:spPr>
        <a:xfrm xmlns:a="http://schemas.openxmlformats.org/drawingml/2006/main">
          <a:off x="8514726" y="982549"/>
          <a:ext cx="1081749" cy="488274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9F2F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$ 55,7 millones menos </a:t>
          </a:r>
          <a:endParaRPr lang="es-ES" sz="1000">
            <a:solidFill>
              <a:srgbClr val="787894"/>
            </a:solidFill>
          </a:endParaRPr>
        </a:p>
      </cdr:txBody>
    </cdr: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0.87476</cdr:x>
      <cdr:y>0.3156</cdr:y>
    </cdr:from>
    <cdr:to>
      <cdr:x>0.96987</cdr:x>
      <cdr:y>0.46036</cdr:y>
    </cdr:to>
    <cdr:sp macro="" textlink="">
      <cdr:nvSpPr>
        <cdr:cNvPr id="4" name="11 Rectángulo redondeado"/>
        <cdr:cNvSpPr/>
      </cdr:nvSpPr>
      <cdr:spPr>
        <a:xfrm xmlns:a="http://schemas.openxmlformats.org/drawingml/2006/main">
          <a:off x="10069948" y="1054523"/>
          <a:ext cx="1094872" cy="483688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DD7EE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$ 76,3 millones más</a:t>
          </a:r>
          <a:endParaRPr lang="es-ES" sz="10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0.73505</cdr:x>
      <cdr:y>0.2946</cdr:y>
    </cdr:from>
    <cdr:to>
      <cdr:x>0.83004</cdr:x>
      <cdr:y>0.43746</cdr:y>
    </cdr:to>
    <cdr:sp macro="" textlink="">
      <cdr:nvSpPr>
        <cdr:cNvPr id="6" name="11 Rectángulo redondeado"/>
        <cdr:cNvSpPr/>
      </cdr:nvSpPr>
      <cdr:spPr>
        <a:xfrm xmlns:a="http://schemas.openxmlformats.org/drawingml/2006/main">
          <a:off x="8465344" y="984350"/>
          <a:ext cx="1094015" cy="477339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9F2F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$ 36 millones más</a:t>
          </a:r>
          <a:endParaRPr lang="es-ES" sz="1000">
            <a:solidFill>
              <a:srgbClr val="787894"/>
            </a:solidFill>
          </a:endParaRPr>
        </a:p>
      </cdr:txBody>
    </cdr:sp>
  </cdr:relSizeAnchor>
</c:userShapes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0.87313</cdr:x>
      <cdr:y>0.3156</cdr:y>
    </cdr:from>
    <cdr:to>
      <cdr:x>0.96632</cdr:x>
      <cdr:y>0.46036</cdr:y>
    </cdr:to>
    <cdr:sp macro="" textlink="">
      <cdr:nvSpPr>
        <cdr:cNvPr id="4" name="11 Rectángulo redondeado"/>
        <cdr:cNvSpPr/>
      </cdr:nvSpPr>
      <cdr:spPr>
        <a:xfrm xmlns:a="http://schemas.openxmlformats.org/drawingml/2006/main">
          <a:off x="10051207" y="1054523"/>
          <a:ext cx="1072770" cy="483688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DD7EE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$ 47,8 millones más</a:t>
          </a:r>
          <a:endParaRPr lang="es-ES" sz="10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0.73786</cdr:x>
      <cdr:y>0.32718</cdr:y>
    </cdr:from>
    <cdr:to>
      <cdr:x>0.83359</cdr:x>
      <cdr:y>0.47004</cdr:y>
    </cdr:to>
    <cdr:sp macro="" textlink="">
      <cdr:nvSpPr>
        <cdr:cNvPr id="6" name="11 Rectángulo redondeado"/>
        <cdr:cNvSpPr/>
      </cdr:nvSpPr>
      <cdr:spPr>
        <a:xfrm xmlns:a="http://schemas.openxmlformats.org/drawingml/2006/main">
          <a:off x="8493937" y="1093219"/>
          <a:ext cx="1102009" cy="477339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9F2F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$ 10,2 millones menos</a:t>
          </a:r>
          <a:endParaRPr lang="es-ES" sz="1000">
            <a:solidFill>
              <a:srgbClr val="787894"/>
            </a:solidFill>
          </a:endParaRPr>
        </a:p>
      </cdr:txBody>
    </cdr: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136072</xdr:colOff>
      <xdr:row>1</xdr:row>
      <xdr:rowOff>217714</xdr:rowOff>
    </xdr:to>
    <xdr:pic>
      <xdr:nvPicPr>
        <xdr:cNvPr id="2" name="Imagen 6">
          <a:extLst>
            <a:ext uri="{FF2B5EF4-FFF2-40B4-BE49-F238E27FC236}">
              <a16:creationId xmlns=""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918497" cy="1170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1139552</xdr:colOff>
      <xdr:row>0</xdr:row>
      <xdr:rowOff>80433</xdr:rowOff>
    </xdr:from>
    <xdr:to>
      <xdr:col>9</xdr:col>
      <xdr:colOff>290982</xdr:colOff>
      <xdr:row>0</xdr:row>
      <xdr:rowOff>534979</xdr:rowOff>
    </xdr:to>
    <xdr:sp macro="" textlink="">
      <xdr:nvSpPr>
        <xdr:cNvPr id="3" name="CuadroTexto 4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1530077" y="80433"/>
          <a:ext cx="8466880" cy="4545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0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Salud</a:t>
          </a:r>
        </a:p>
      </xdr:txBody>
    </xdr:sp>
    <xdr:clientData/>
  </xdr:twoCellAnchor>
  <xdr:twoCellAnchor>
    <xdr:from>
      <xdr:col>0</xdr:col>
      <xdr:colOff>315041</xdr:colOff>
      <xdr:row>18</xdr:row>
      <xdr:rowOff>0</xdr:rowOff>
    </xdr:from>
    <xdr:to>
      <xdr:col>11</xdr:col>
      <xdr:colOff>0</xdr:colOff>
      <xdr:row>18</xdr:row>
      <xdr:rowOff>0</xdr:rowOff>
    </xdr:to>
    <xdr:graphicFrame macro="">
      <xdr:nvGraphicFramePr>
        <xdr:cNvPr id="4" name="3 Gráfico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10</xdr:col>
      <xdr:colOff>761923</xdr:colOff>
      <xdr:row>18</xdr:row>
      <xdr:rowOff>0</xdr:rowOff>
    </xdr:to>
    <xdr:graphicFrame macro="">
      <xdr:nvGraphicFramePr>
        <xdr:cNvPr id="5" name="4 Gráfico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384174</xdr:colOff>
      <xdr:row>21</xdr:row>
      <xdr:rowOff>153760</xdr:rowOff>
    </xdr:from>
    <xdr:to>
      <xdr:col>11</xdr:col>
      <xdr:colOff>0</xdr:colOff>
      <xdr:row>38</xdr:row>
      <xdr:rowOff>55487</xdr:rowOff>
    </xdr:to>
    <xdr:graphicFrame macro="">
      <xdr:nvGraphicFramePr>
        <xdr:cNvPr id="6" name="5 Gráfico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1243851</xdr:colOff>
      <xdr:row>0</xdr:row>
      <xdr:rowOff>505119</xdr:rowOff>
    </xdr:from>
    <xdr:to>
      <xdr:col>9</xdr:col>
      <xdr:colOff>766340</xdr:colOff>
      <xdr:row>0</xdr:row>
      <xdr:rowOff>918889</xdr:rowOff>
    </xdr:to>
    <xdr:sp macro="" textlink="">
      <xdr:nvSpPr>
        <xdr:cNvPr id="7" name="CuadroTexto 5">
          <a:extLst>
            <a:ext uri="{FF2B5EF4-FFF2-40B4-BE49-F238E27FC236}">
              <a16:creationId xmlns=""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1634376" y="505119"/>
          <a:ext cx="8837939" cy="4137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0" i="0">
              <a:solidFill>
                <a:srgbClr val="646482"/>
              </a:solidFill>
              <a:latin typeface="Century Gothic" panose="020B0502020202020204" pitchFamily="34" charset="0"/>
            </a:rPr>
            <a:t>Efectos de la pandemia por COVID-19 </a:t>
          </a:r>
        </a:p>
      </xdr:txBody>
    </xdr:sp>
    <xdr:clientData/>
  </xdr:twoCellAnchor>
  <xdr:twoCellAnchor>
    <xdr:from>
      <xdr:col>0</xdr:col>
      <xdr:colOff>356316</xdr:colOff>
      <xdr:row>46</xdr:row>
      <xdr:rowOff>96951</xdr:rowOff>
    </xdr:from>
    <xdr:to>
      <xdr:col>11</xdr:col>
      <xdr:colOff>0</xdr:colOff>
      <xdr:row>62</xdr:row>
      <xdr:rowOff>134750</xdr:rowOff>
    </xdr:to>
    <xdr:graphicFrame macro="">
      <xdr:nvGraphicFramePr>
        <xdr:cNvPr id="8" name="7 Gráfico">
          <a:extLst>
            <a:ext uri="{FF2B5EF4-FFF2-40B4-BE49-F238E27FC236}">
              <a16:creationId xmlns="" xmlns:a16="http://schemas.microsoft.com/office/drawing/2014/main" id="{CB44841A-6CE5-4251-885B-E24571C75D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384211</xdr:colOff>
      <xdr:row>72</xdr:row>
      <xdr:rowOff>6236</xdr:rowOff>
    </xdr:from>
    <xdr:to>
      <xdr:col>11</xdr:col>
      <xdr:colOff>0</xdr:colOff>
      <xdr:row>88</xdr:row>
      <xdr:rowOff>47058</xdr:rowOff>
    </xdr:to>
    <xdr:graphicFrame macro="">
      <xdr:nvGraphicFramePr>
        <xdr:cNvPr id="9" name="7 Gráfico">
          <a:extLst>
            <a:ext uri="{FF2B5EF4-FFF2-40B4-BE49-F238E27FC236}">
              <a16:creationId xmlns="" xmlns:a16="http://schemas.microsoft.com/office/drawing/2014/main" id="{12D70D04-2923-4270-8CEC-6C08500C94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317688</xdr:colOff>
      <xdr:row>96</xdr:row>
      <xdr:rowOff>149868</xdr:rowOff>
    </xdr:from>
    <xdr:to>
      <xdr:col>11</xdr:col>
      <xdr:colOff>0</xdr:colOff>
      <xdr:row>113</xdr:row>
      <xdr:rowOff>188</xdr:rowOff>
    </xdr:to>
    <xdr:graphicFrame macro="">
      <xdr:nvGraphicFramePr>
        <xdr:cNvPr id="10" name="7 Gráfico">
          <a:extLst>
            <a:ext uri="{FF2B5EF4-FFF2-40B4-BE49-F238E27FC236}">
              <a16:creationId xmlns="" xmlns:a16="http://schemas.microsoft.com/office/drawing/2014/main" id="{28D7AE3E-4B0B-4D48-8AA6-95165D160C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802820</xdr:colOff>
      <xdr:row>28</xdr:row>
      <xdr:rowOff>176893</xdr:rowOff>
    </xdr:from>
    <xdr:to>
      <xdr:col>10</xdr:col>
      <xdr:colOff>870856</xdr:colOff>
      <xdr:row>31</xdr:row>
      <xdr:rowOff>108856</xdr:rowOff>
    </xdr:to>
    <xdr:sp macro="" textlink="">
      <xdr:nvSpPr>
        <xdr:cNvPr id="11" name="11 Rectángulo redondeado"/>
        <xdr:cNvSpPr/>
      </xdr:nvSpPr>
      <xdr:spPr>
        <a:xfrm>
          <a:off x="10491106" y="7483929"/>
          <a:ext cx="1102179" cy="503463"/>
        </a:xfrm>
        <a:prstGeom prst="roundRect">
          <a:avLst/>
        </a:prstGeom>
        <a:noFill/>
        <a:ln>
          <a:solidFill>
            <a:srgbClr val="BDD7EE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$ 75,8 millones más</a:t>
          </a:r>
          <a:endParaRPr lang="es-ES" sz="1000">
            <a:solidFill>
              <a:srgbClr val="787894"/>
            </a:solidFill>
          </a:endParaRP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0.86006</cdr:x>
      <cdr:y>0.31918</cdr:y>
    </cdr:from>
    <cdr:to>
      <cdr:x>0.97188</cdr:x>
      <cdr:y>0.45805</cdr:y>
    </cdr:to>
    <cdr:sp macro="" textlink="">
      <cdr:nvSpPr>
        <cdr:cNvPr id="5" name="11 Rectángulo redondeado"/>
        <cdr:cNvSpPr/>
      </cdr:nvSpPr>
      <cdr:spPr>
        <a:xfrm xmlns:a="http://schemas.openxmlformats.org/drawingml/2006/main">
          <a:off x="10007488" y="983280"/>
          <a:ext cx="1301116" cy="427806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$ 157,6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ganacias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0.71073</cdr:x>
      <cdr:y>0.42245</cdr:y>
    </cdr:from>
    <cdr:to>
      <cdr:x>0.82255</cdr:x>
      <cdr:y>0.56132</cdr:y>
    </cdr:to>
    <cdr:sp macro="" textlink="">
      <cdr:nvSpPr>
        <cdr:cNvPr id="10" name="11 Rectángulo redondeado"/>
        <cdr:cNvSpPr/>
      </cdr:nvSpPr>
      <cdr:spPr>
        <a:xfrm xmlns:a="http://schemas.openxmlformats.org/drawingml/2006/main">
          <a:off x="8269927" y="1301415"/>
          <a:ext cx="1301116" cy="427806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DFA8A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chemeClr val="tx1">
                  <a:lumMod val="50000"/>
                  <a:lumOff val="50000"/>
                </a:schemeClr>
              </a:solidFill>
            </a:rPr>
            <a:t>$ 156,6 millones </a:t>
          </a:r>
          <a:r>
            <a:rPr lang="es-ES" sz="900" baseline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de p</a:t>
          </a:r>
          <a:r>
            <a:rPr lang="es-ES" sz="90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érdidas</a:t>
          </a:r>
          <a:r>
            <a:rPr lang="es-ES" sz="900" baseline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 </a:t>
          </a:r>
          <a:endParaRPr lang="es-ES" sz="900">
            <a:solidFill>
              <a:schemeClr val="tx1">
                <a:lumMod val="50000"/>
                <a:lumOff val="50000"/>
              </a:schemeClr>
            </a:solidFill>
          </a:endParaRPr>
        </a:p>
      </cdr:txBody>
    </cdr: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0.86006</cdr:x>
      <cdr:y>0.31918</cdr:y>
    </cdr:from>
    <cdr:to>
      <cdr:x>0.97188</cdr:x>
      <cdr:y>0.45805</cdr:y>
    </cdr:to>
    <cdr:sp macro="" textlink="">
      <cdr:nvSpPr>
        <cdr:cNvPr id="5" name="11 Rectángulo redondeado"/>
        <cdr:cNvSpPr/>
      </cdr:nvSpPr>
      <cdr:spPr>
        <a:xfrm xmlns:a="http://schemas.openxmlformats.org/drawingml/2006/main">
          <a:off x="10007488" y="983280"/>
          <a:ext cx="1301116" cy="427806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$ 157,6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ganacias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0.71073</cdr:x>
      <cdr:y>0.42245</cdr:y>
    </cdr:from>
    <cdr:to>
      <cdr:x>0.82255</cdr:x>
      <cdr:y>0.56132</cdr:y>
    </cdr:to>
    <cdr:sp macro="" textlink="">
      <cdr:nvSpPr>
        <cdr:cNvPr id="10" name="11 Rectángulo redondeado"/>
        <cdr:cNvSpPr/>
      </cdr:nvSpPr>
      <cdr:spPr>
        <a:xfrm xmlns:a="http://schemas.openxmlformats.org/drawingml/2006/main">
          <a:off x="8269927" y="1301415"/>
          <a:ext cx="1301116" cy="427806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DFA8A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chemeClr val="tx1">
                  <a:lumMod val="50000"/>
                  <a:lumOff val="50000"/>
                </a:schemeClr>
              </a:solidFill>
            </a:rPr>
            <a:t>$ 156,6 millones </a:t>
          </a:r>
          <a:r>
            <a:rPr lang="es-ES" sz="900" baseline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de p</a:t>
          </a:r>
          <a:r>
            <a:rPr lang="es-ES" sz="90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érdidas</a:t>
          </a:r>
          <a:r>
            <a:rPr lang="es-ES" sz="900" baseline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 </a:t>
          </a:r>
          <a:endParaRPr lang="es-ES" sz="900">
            <a:solidFill>
              <a:schemeClr val="tx1">
                <a:lumMod val="50000"/>
                <a:lumOff val="50000"/>
              </a:schemeClr>
            </a:solidFill>
          </a:endParaRPr>
        </a:p>
      </cdr:txBody>
    </cdr:sp>
  </cdr:relSizeAnchor>
</c:userShapes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0.82089</cdr:x>
      <cdr:y>0.3408</cdr:y>
    </cdr:from>
    <cdr:to>
      <cdr:x>0.93271</cdr:x>
      <cdr:y>0.47967</cdr:y>
    </cdr:to>
    <cdr:sp macro="" textlink="">
      <cdr:nvSpPr>
        <cdr:cNvPr id="5" name="11 Rectángulo redondeado"/>
        <cdr:cNvSpPr/>
      </cdr:nvSpPr>
      <cdr:spPr>
        <a:xfrm xmlns:a="http://schemas.openxmlformats.org/drawingml/2006/main">
          <a:off x="7791447" y="1033188"/>
          <a:ext cx="1061337" cy="421009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$ 361,7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p</a:t>
          </a:r>
          <a:r>
            <a:rPr lang="es-ES" sz="90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érdida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s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0.8765</cdr:x>
      <cdr:y>0.49758</cdr:y>
    </cdr:from>
    <cdr:to>
      <cdr:x>0.8765</cdr:x>
      <cdr:y>0.56882</cdr:y>
    </cdr:to>
    <cdr:cxnSp macro="">
      <cdr:nvCxnSpPr>
        <cdr:cNvPr id="7" name="13 Conector recto">
          <a:extLst xmlns:a="http://schemas.openxmlformats.org/drawingml/2006/main">
            <a:ext uri="{FF2B5EF4-FFF2-40B4-BE49-F238E27FC236}">
              <a16:creationId xmlns="" xmlns:a16="http://schemas.microsoft.com/office/drawing/2014/main" id="{FEE7D86E-6737-6097-5FED-05532B59252D}"/>
            </a:ext>
          </a:extLst>
        </cdr:cNvPr>
        <cdr:cNvCxnSpPr/>
      </cdr:nvCxnSpPr>
      <cdr:spPr>
        <a:xfrm xmlns:a="http://schemas.openxmlformats.org/drawingml/2006/main">
          <a:off x="8319314" y="1508490"/>
          <a:ext cx="0" cy="2160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0.68693</cdr:x>
      <cdr:y>0.28647</cdr:y>
    </cdr:from>
    <cdr:to>
      <cdr:x>0.68693</cdr:x>
      <cdr:y>0.35772</cdr:y>
    </cdr:to>
    <cdr:cxnSp macro="">
      <cdr:nvCxnSpPr>
        <cdr:cNvPr id="8" name="13 Conector recto">
          <a:extLst xmlns:a="http://schemas.openxmlformats.org/drawingml/2006/main">
            <a:ext uri="{FF2B5EF4-FFF2-40B4-BE49-F238E27FC236}">
              <a16:creationId xmlns="" xmlns:a16="http://schemas.microsoft.com/office/drawing/2014/main" id="{295F2354-0A9C-1761-68F1-BA265FE3A243}"/>
            </a:ext>
          </a:extLst>
        </cdr:cNvPr>
        <cdr:cNvCxnSpPr/>
      </cdr:nvCxnSpPr>
      <cdr:spPr>
        <a:xfrm xmlns:a="http://schemas.openxmlformats.org/drawingml/2006/main">
          <a:off x="6519965" y="868474"/>
          <a:ext cx="0" cy="216007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DFA8A5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0.68622</cdr:x>
      <cdr:y>0.49922</cdr:y>
    </cdr:from>
    <cdr:to>
      <cdr:x>0.68622</cdr:x>
      <cdr:y>0.57047</cdr:y>
    </cdr:to>
    <cdr:cxnSp macro="">
      <cdr:nvCxnSpPr>
        <cdr:cNvPr id="9" name="13 Conector recto">
          <a:extLst xmlns:a="http://schemas.openxmlformats.org/drawingml/2006/main">
            <a:ext uri="{FF2B5EF4-FFF2-40B4-BE49-F238E27FC236}">
              <a16:creationId xmlns="" xmlns:a16="http://schemas.microsoft.com/office/drawing/2014/main" id="{0D6B8888-7F77-99F3-5847-88949FE8EE1A}"/>
            </a:ext>
          </a:extLst>
        </cdr:cNvPr>
        <cdr:cNvCxnSpPr/>
      </cdr:nvCxnSpPr>
      <cdr:spPr>
        <a:xfrm xmlns:a="http://schemas.openxmlformats.org/drawingml/2006/main">
          <a:off x="6513226" y="1513482"/>
          <a:ext cx="0" cy="216007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DFA8A5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0.6341</cdr:x>
      <cdr:y>0.35458</cdr:y>
    </cdr:from>
    <cdr:to>
      <cdr:x>0.74592</cdr:x>
      <cdr:y>0.49345</cdr:y>
    </cdr:to>
    <cdr:sp macro="" textlink="">
      <cdr:nvSpPr>
        <cdr:cNvPr id="10" name="11 Rectángulo redondeado"/>
        <cdr:cNvSpPr/>
      </cdr:nvSpPr>
      <cdr:spPr>
        <a:xfrm xmlns:a="http://schemas.openxmlformats.org/drawingml/2006/main">
          <a:off x="6018530" y="1074962"/>
          <a:ext cx="1061336" cy="421009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DFA8A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$ 316,6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p</a:t>
          </a:r>
          <a:r>
            <a:rPr lang="es-ES" sz="90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érdida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s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0.88106</cdr:x>
      <cdr:y>0.23829</cdr:y>
    </cdr:from>
    <cdr:to>
      <cdr:x>0.88106</cdr:x>
      <cdr:y>0.32141</cdr:y>
    </cdr:to>
    <cdr:cxnSp macro="">
      <cdr:nvCxnSpPr>
        <cdr:cNvPr id="11" name="13 Conector recto">
          <a:extLst xmlns:a="http://schemas.openxmlformats.org/drawingml/2006/main">
            <a:ext uri="{FF2B5EF4-FFF2-40B4-BE49-F238E27FC236}">
              <a16:creationId xmlns="" xmlns:a16="http://schemas.microsoft.com/office/drawing/2014/main" id="{A8AEE7EA-C60C-EED6-19A1-66697F8937C7}"/>
            </a:ext>
          </a:extLst>
        </cdr:cNvPr>
        <cdr:cNvCxnSpPr/>
      </cdr:nvCxnSpPr>
      <cdr:spPr>
        <a:xfrm xmlns:a="http://schemas.openxmlformats.org/drawingml/2006/main">
          <a:off x="8362548" y="722412"/>
          <a:ext cx="0" cy="2520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0.7444</cdr:x>
      <cdr:y>0.50582</cdr:y>
    </cdr:from>
    <cdr:to>
      <cdr:x>0.83994</cdr:x>
      <cdr:y>0.66601</cdr:y>
    </cdr:to>
    <cdr:sp macro="" textlink="">
      <cdr:nvSpPr>
        <cdr:cNvPr id="4" name="11 Rectángulo redondeado"/>
        <cdr:cNvSpPr/>
      </cdr:nvSpPr>
      <cdr:spPr>
        <a:xfrm xmlns:a="http://schemas.openxmlformats.org/drawingml/2006/main">
          <a:off x="8569316" y="1588397"/>
          <a:ext cx="1099823" cy="50303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9F2F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$ 19,2 millones más</a:t>
          </a:r>
          <a:endParaRPr lang="es-ES" sz="1000">
            <a:solidFill>
              <a:srgbClr val="787894"/>
            </a:solidFill>
          </a:endParaRPr>
        </a:p>
      </cdr:txBody>
    </cdr:sp>
  </cdr:relSizeAnchor>
</c:userShapes>
</file>

<file path=xl/drawings/drawing43.xml><?xml version="1.0" encoding="utf-8"?>
<c:userShapes xmlns:c="http://schemas.openxmlformats.org/drawingml/2006/chart">
  <cdr:relSizeAnchor xmlns:cdr="http://schemas.openxmlformats.org/drawingml/2006/chartDrawing">
    <cdr:from>
      <cdr:x>0.73739</cdr:x>
      <cdr:y>0.55443</cdr:y>
    </cdr:from>
    <cdr:to>
      <cdr:x>0.83294</cdr:x>
      <cdr:y>0.71821</cdr:y>
    </cdr:to>
    <cdr:sp macro="" textlink="">
      <cdr:nvSpPr>
        <cdr:cNvPr id="4" name="11 Rectángulo redondeado"/>
        <cdr:cNvSpPr/>
      </cdr:nvSpPr>
      <cdr:spPr>
        <a:xfrm xmlns:a="http://schemas.openxmlformats.org/drawingml/2006/main">
          <a:off x="8487277" y="1710868"/>
          <a:ext cx="1099775" cy="505392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9F2F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$ 16,5 millones más</a:t>
          </a:r>
          <a:endParaRPr lang="es-ES" sz="10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0.87925</cdr:x>
      <cdr:y>0.47065</cdr:y>
    </cdr:from>
    <cdr:to>
      <cdr:x>0.97382</cdr:x>
      <cdr:y>0.63002</cdr:y>
    </cdr:to>
    <cdr:sp macro="" textlink="">
      <cdr:nvSpPr>
        <cdr:cNvPr id="6" name="11 Rectángulo redondeado"/>
        <cdr:cNvSpPr/>
      </cdr:nvSpPr>
      <cdr:spPr>
        <a:xfrm xmlns:a="http://schemas.openxmlformats.org/drawingml/2006/main">
          <a:off x="10120117" y="1452328"/>
          <a:ext cx="1088495" cy="491784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DD7EE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$ 44 millones más</a:t>
          </a:r>
          <a:endParaRPr lang="es-ES" sz="1000">
            <a:solidFill>
              <a:srgbClr val="787894"/>
            </a:solidFill>
          </a:endParaRPr>
        </a:p>
      </cdr:txBody>
    </cdr:sp>
  </cdr:relSizeAnchor>
</c:userShapes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0.73727</cdr:x>
      <cdr:y>0.50983</cdr:y>
    </cdr:from>
    <cdr:to>
      <cdr:x>0.83281</cdr:x>
      <cdr:y>0.66758</cdr:y>
    </cdr:to>
    <cdr:sp macro="" textlink="">
      <cdr:nvSpPr>
        <cdr:cNvPr id="4" name="11 Rectángulo redondeado"/>
        <cdr:cNvSpPr/>
      </cdr:nvSpPr>
      <cdr:spPr>
        <a:xfrm xmlns:a="http://schemas.openxmlformats.org/drawingml/2006/main">
          <a:off x="8487190" y="1574786"/>
          <a:ext cx="1099823" cy="48726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9F2F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$ 2,7 millones más</a:t>
          </a:r>
          <a:endParaRPr lang="es-ES" sz="10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0.87794</cdr:x>
      <cdr:y>0.41292</cdr:y>
    </cdr:from>
    <cdr:to>
      <cdr:x>0.9725</cdr:x>
      <cdr:y>0.57507</cdr:y>
    </cdr:to>
    <cdr:sp macro="" textlink="">
      <cdr:nvSpPr>
        <cdr:cNvPr id="6" name="11 Rectángulo redondeado"/>
        <cdr:cNvSpPr/>
      </cdr:nvSpPr>
      <cdr:spPr>
        <a:xfrm xmlns:a="http://schemas.openxmlformats.org/drawingml/2006/main">
          <a:off x="10106506" y="1275450"/>
          <a:ext cx="1088541" cy="50085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DD7EE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$ 31,6 millones más</a:t>
          </a:r>
          <a:endParaRPr lang="es-ES" sz="1000">
            <a:solidFill>
              <a:srgbClr val="787894"/>
            </a:solidFill>
          </a:endParaRPr>
        </a:p>
      </cdr:txBody>
    </cdr:sp>
  </cdr:relSizeAnchor>
</c:userShapes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0.88148</cdr:x>
      <cdr:y>0.52417</cdr:y>
    </cdr:from>
    <cdr:to>
      <cdr:x>0.97604</cdr:x>
      <cdr:y>0.68733</cdr:y>
    </cdr:to>
    <cdr:sp macro="" textlink="">
      <cdr:nvSpPr>
        <cdr:cNvPr id="4" name="11 Rectángulo redondeado"/>
        <cdr:cNvSpPr/>
      </cdr:nvSpPr>
      <cdr:spPr>
        <a:xfrm xmlns:a="http://schemas.openxmlformats.org/drawingml/2006/main">
          <a:off x="10147309" y="1619066"/>
          <a:ext cx="1088540" cy="503972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DD7EE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$ 27,7 millones más</a:t>
          </a:r>
          <a:endParaRPr lang="es-ES" sz="10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0.73609</cdr:x>
      <cdr:y>0.57592</cdr:y>
    </cdr:from>
    <cdr:to>
      <cdr:x>0.83163</cdr:x>
      <cdr:y>0.73367</cdr:y>
    </cdr:to>
    <cdr:sp macro="" textlink="">
      <cdr:nvSpPr>
        <cdr:cNvPr id="6" name="11 Rectángulo redondeado"/>
        <cdr:cNvSpPr/>
      </cdr:nvSpPr>
      <cdr:spPr>
        <a:xfrm xmlns:a="http://schemas.openxmlformats.org/drawingml/2006/main">
          <a:off x="8473626" y="1778910"/>
          <a:ext cx="1099823" cy="48726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9F2F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$ 10,2 millones más</a:t>
          </a:r>
          <a:endParaRPr lang="es-ES" sz="1000">
            <a:solidFill>
              <a:srgbClr val="787894"/>
            </a:solidFill>
          </a:endParaRPr>
        </a:p>
      </cdr:txBody>
    </cdr:sp>
  </cdr:relSizeAnchor>
</c:userShapes>
</file>

<file path=xl/drawings/drawing4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342472</xdr:colOff>
      <xdr:row>1</xdr:row>
      <xdr:rowOff>217714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xmlns="" id="{849A4D6A-BF66-45C8-92EC-F584BE4204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735674" cy="1170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1139552</xdr:colOff>
      <xdr:row>0</xdr:row>
      <xdr:rowOff>80433</xdr:rowOff>
    </xdr:from>
    <xdr:to>
      <xdr:col>8</xdr:col>
      <xdr:colOff>0</xdr:colOff>
      <xdr:row>0</xdr:row>
      <xdr:rowOff>534979</xdr:rowOff>
    </xdr:to>
    <xdr:sp macro="" textlink="">
      <xdr:nvSpPr>
        <xdr:cNvPr id="3" name="CuadroTexto 4">
          <a:extLst>
            <a:ext uri="{FF2B5EF4-FFF2-40B4-BE49-F238E27FC236}">
              <a16:creationId xmlns:a16="http://schemas.microsoft.com/office/drawing/2014/main" xmlns="" id="{8668A211-C78E-4DAF-BD04-449CFC52915B}"/>
            </a:ext>
          </a:extLst>
        </xdr:cNvPr>
        <xdr:cNvSpPr txBox="1"/>
      </xdr:nvSpPr>
      <xdr:spPr>
        <a:xfrm>
          <a:off x="1530077" y="80433"/>
          <a:ext cx="8990755" cy="4545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30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Salud</a:t>
          </a:r>
        </a:p>
      </xdr:txBody>
    </xdr:sp>
    <xdr:clientData/>
  </xdr:twoCellAnchor>
  <xdr:twoCellAnchor>
    <xdr:from>
      <xdr:col>0</xdr:col>
      <xdr:colOff>315041</xdr:colOff>
      <xdr:row>19</xdr:row>
      <xdr:rowOff>0</xdr:rowOff>
    </xdr:from>
    <xdr:to>
      <xdr:col>9</xdr:col>
      <xdr:colOff>71817</xdr:colOff>
      <xdr:row>19</xdr:row>
      <xdr:rowOff>0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xmlns="" id="{6ED9C177-AE3E-4FEC-B3F4-3735F53EA9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8</xdr:col>
      <xdr:colOff>761923</xdr:colOff>
      <xdr:row>19</xdr:row>
      <xdr:rowOff>0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xmlns="" id="{DE7A1F7D-CFD6-4A0F-882D-987E41506C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1243851</xdr:colOff>
      <xdr:row>0</xdr:row>
      <xdr:rowOff>505119</xdr:rowOff>
    </xdr:from>
    <xdr:to>
      <xdr:col>8</xdr:col>
      <xdr:colOff>0</xdr:colOff>
      <xdr:row>0</xdr:row>
      <xdr:rowOff>918889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26321A3A-248E-4429-9E12-211D56141FBE}"/>
            </a:ext>
          </a:extLst>
        </xdr:cNvPr>
        <xdr:cNvSpPr txBox="1"/>
      </xdr:nvSpPr>
      <xdr:spPr>
        <a:xfrm>
          <a:off x="1634376" y="505119"/>
          <a:ext cx="9361814" cy="4137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0" i="0">
              <a:solidFill>
                <a:srgbClr val="646482"/>
              </a:solidFill>
              <a:latin typeface="Century Gothic" panose="020B0502020202020204" pitchFamily="34" charset="0"/>
            </a:rPr>
            <a:t>Efectos de la pandemia por COVID-19 </a:t>
          </a:r>
        </a:p>
      </xdr:txBody>
    </xdr:sp>
    <xdr:clientData/>
  </xdr:twoCellAnchor>
  <xdr:twoCellAnchor>
    <xdr:from>
      <xdr:col>0</xdr:col>
      <xdr:colOff>384211</xdr:colOff>
      <xdr:row>45</xdr:row>
      <xdr:rowOff>0</xdr:rowOff>
    </xdr:from>
    <xdr:to>
      <xdr:col>9</xdr:col>
      <xdr:colOff>139283</xdr:colOff>
      <xdr:row>45</xdr:row>
      <xdr:rowOff>0</xdr:rowOff>
    </xdr:to>
    <xdr:graphicFrame macro="">
      <xdr:nvGraphicFramePr>
        <xdr:cNvPr id="7" name="7 Gráfico">
          <a:extLst>
            <a:ext uri="{FF2B5EF4-FFF2-40B4-BE49-F238E27FC236}">
              <a16:creationId xmlns:a16="http://schemas.microsoft.com/office/drawing/2014/main" xmlns="" id="{644F8112-F9CC-42A3-A1FE-65DFF537AA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317688</xdr:colOff>
      <xdr:row>45</xdr:row>
      <xdr:rowOff>0</xdr:rowOff>
    </xdr:from>
    <xdr:to>
      <xdr:col>9</xdr:col>
      <xdr:colOff>72760</xdr:colOff>
      <xdr:row>45</xdr:row>
      <xdr:rowOff>0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xmlns="" id="{D1DD8078-8E1E-4911-B52D-EE513768D6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286025</xdr:colOff>
      <xdr:row>22</xdr:row>
      <xdr:rowOff>85423</xdr:rowOff>
    </xdr:from>
    <xdr:to>
      <xdr:col>5</xdr:col>
      <xdr:colOff>866724</xdr:colOff>
      <xdr:row>41</xdr:row>
      <xdr:rowOff>110177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xmlns="" id="{6E207368-D1E1-4A29-84C1-8EBF521DE3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1248455</xdr:colOff>
      <xdr:row>23</xdr:row>
      <xdr:rowOff>35719</xdr:rowOff>
    </xdr:from>
    <xdr:to>
      <xdr:col>10</xdr:col>
      <xdr:colOff>0</xdr:colOff>
      <xdr:row>40</xdr:row>
      <xdr:rowOff>142874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7.xml><?xml version="1.0" encoding="utf-8"?>
<c:userShapes xmlns:c="http://schemas.openxmlformats.org/drawingml/2006/chart">
  <cdr:relSizeAnchor xmlns:cdr="http://schemas.openxmlformats.org/drawingml/2006/chartDrawing">
    <cdr:from>
      <cdr:x>0.86006</cdr:x>
      <cdr:y>0.31918</cdr:y>
    </cdr:from>
    <cdr:to>
      <cdr:x>0.97188</cdr:x>
      <cdr:y>0.45805</cdr:y>
    </cdr:to>
    <cdr:sp macro="" textlink="">
      <cdr:nvSpPr>
        <cdr:cNvPr id="5" name="11 Rectángulo redondeado"/>
        <cdr:cNvSpPr/>
      </cdr:nvSpPr>
      <cdr:spPr>
        <a:xfrm xmlns:a="http://schemas.openxmlformats.org/drawingml/2006/main">
          <a:off x="10007488" y="983280"/>
          <a:ext cx="1301116" cy="427806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$ 157,6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ganacias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0.71073</cdr:x>
      <cdr:y>0.42245</cdr:y>
    </cdr:from>
    <cdr:to>
      <cdr:x>0.82255</cdr:x>
      <cdr:y>0.56132</cdr:y>
    </cdr:to>
    <cdr:sp macro="" textlink="">
      <cdr:nvSpPr>
        <cdr:cNvPr id="10" name="11 Rectángulo redondeado"/>
        <cdr:cNvSpPr/>
      </cdr:nvSpPr>
      <cdr:spPr>
        <a:xfrm xmlns:a="http://schemas.openxmlformats.org/drawingml/2006/main">
          <a:off x="8269927" y="1301415"/>
          <a:ext cx="1301116" cy="427806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DFA8A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chemeClr val="tx1">
                  <a:lumMod val="50000"/>
                  <a:lumOff val="50000"/>
                </a:schemeClr>
              </a:solidFill>
            </a:rPr>
            <a:t>$ 156,6 millones </a:t>
          </a:r>
          <a:r>
            <a:rPr lang="es-ES" sz="900" baseline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de p</a:t>
          </a:r>
          <a:r>
            <a:rPr lang="es-ES" sz="90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érdidas</a:t>
          </a:r>
          <a:r>
            <a:rPr lang="es-ES" sz="900" baseline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 </a:t>
          </a:r>
          <a:endParaRPr lang="es-ES" sz="900">
            <a:solidFill>
              <a:schemeClr val="tx1">
                <a:lumMod val="50000"/>
                <a:lumOff val="50000"/>
              </a:schemeClr>
            </a:solidFill>
          </a:endParaRPr>
        </a:p>
      </cdr:txBody>
    </cdr:sp>
  </cdr:relSizeAnchor>
</c:userShapes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0.82089</cdr:x>
      <cdr:y>0.3408</cdr:y>
    </cdr:from>
    <cdr:to>
      <cdr:x>0.93271</cdr:x>
      <cdr:y>0.47967</cdr:y>
    </cdr:to>
    <cdr:sp macro="" textlink="">
      <cdr:nvSpPr>
        <cdr:cNvPr id="5" name="11 Rectángulo redondeado"/>
        <cdr:cNvSpPr/>
      </cdr:nvSpPr>
      <cdr:spPr>
        <a:xfrm xmlns:a="http://schemas.openxmlformats.org/drawingml/2006/main">
          <a:off x="7791447" y="1033188"/>
          <a:ext cx="1061337" cy="421009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$ 361,7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p</a:t>
          </a:r>
          <a:r>
            <a:rPr lang="es-ES" sz="90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érdida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s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0.8765</cdr:x>
      <cdr:y>0.49758</cdr:y>
    </cdr:from>
    <cdr:to>
      <cdr:x>0.8765</cdr:x>
      <cdr:y>0.56882</cdr:y>
    </cdr:to>
    <cdr:cxnSp macro="">
      <cdr:nvCxnSpPr>
        <cdr:cNvPr id="7" name="13 Conector recto">
          <a:extLst xmlns:a="http://schemas.openxmlformats.org/drawingml/2006/main">
            <a:ext uri="{FF2B5EF4-FFF2-40B4-BE49-F238E27FC236}">
              <a16:creationId xmlns:a16="http://schemas.microsoft.com/office/drawing/2014/main" xmlns="" id="{FEE7D86E-6737-6097-5FED-05532B59252D}"/>
            </a:ext>
          </a:extLst>
        </cdr:cNvPr>
        <cdr:cNvCxnSpPr/>
      </cdr:nvCxnSpPr>
      <cdr:spPr>
        <a:xfrm xmlns:a="http://schemas.openxmlformats.org/drawingml/2006/main">
          <a:off x="8319314" y="1508490"/>
          <a:ext cx="0" cy="2160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0.68693</cdr:x>
      <cdr:y>0.28647</cdr:y>
    </cdr:from>
    <cdr:to>
      <cdr:x>0.68693</cdr:x>
      <cdr:y>0.35772</cdr:y>
    </cdr:to>
    <cdr:cxnSp macro="">
      <cdr:nvCxnSpPr>
        <cdr:cNvPr id="8" name="13 Conector recto">
          <a:extLst xmlns:a="http://schemas.openxmlformats.org/drawingml/2006/main">
            <a:ext uri="{FF2B5EF4-FFF2-40B4-BE49-F238E27FC236}">
              <a16:creationId xmlns:a16="http://schemas.microsoft.com/office/drawing/2014/main" xmlns="" id="{295F2354-0A9C-1761-68F1-BA265FE3A243}"/>
            </a:ext>
          </a:extLst>
        </cdr:cNvPr>
        <cdr:cNvCxnSpPr/>
      </cdr:nvCxnSpPr>
      <cdr:spPr>
        <a:xfrm xmlns:a="http://schemas.openxmlformats.org/drawingml/2006/main">
          <a:off x="6519965" y="868474"/>
          <a:ext cx="0" cy="216007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DFA8A5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0.68622</cdr:x>
      <cdr:y>0.49922</cdr:y>
    </cdr:from>
    <cdr:to>
      <cdr:x>0.68622</cdr:x>
      <cdr:y>0.57047</cdr:y>
    </cdr:to>
    <cdr:cxnSp macro="">
      <cdr:nvCxnSpPr>
        <cdr:cNvPr id="9" name="13 Conector recto">
          <a:extLst xmlns:a="http://schemas.openxmlformats.org/drawingml/2006/main">
            <a:ext uri="{FF2B5EF4-FFF2-40B4-BE49-F238E27FC236}">
              <a16:creationId xmlns:a16="http://schemas.microsoft.com/office/drawing/2014/main" xmlns="" id="{0D6B8888-7F77-99F3-5847-88949FE8EE1A}"/>
            </a:ext>
          </a:extLst>
        </cdr:cNvPr>
        <cdr:cNvCxnSpPr/>
      </cdr:nvCxnSpPr>
      <cdr:spPr>
        <a:xfrm xmlns:a="http://schemas.openxmlformats.org/drawingml/2006/main">
          <a:off x="6513226" y="1513482"/>
          <a:ext cx="0" cy="216007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DFA8A5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0.6341</cdr:x>
      <cdr:y>0.35458</cdr:y>
    </cdr:from>
    <cdr:to>
      <cdr:x>0.74592</cdr:x>
      <cdr:y>0.49345</cdr:y>
    </cdr:to>
    <cdr:sp macro="" textlink="">
      <cdr:nvSpPr>
        <cdr:cNvPr id="10" name="11 Rectángulo redondeado"/>
        <cdr:cNvSpPr/>
      </cdr:nvSpPr>
      <cdr:spPr>
        <a:xfrm xmlns:a="http://schemas.openxmlformats.org/drawingml/2006/main">
          <a:off x="6018530" y="1074962"/>
          <a:ext cx="1061336" cy="421009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DFA8A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$ 316,6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p</a:t>
          </a:r>
          <a:r>
            <a:rPr lang="es-ES" sz="90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érdida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s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0.88106</cdr:x>
      <cdr:y>0.23829</cdr:y>
    </cdr:from>
    <cdr:to>
      <cdr:x>0.88106</cdr:x>
      <cdr:y>0.32141</cdr:y>
    </cdr:to>
    <cdr:cxnSp macro="">
      <cdr:nvCxnSpPr>
        <cdr:cNvPr id="11" name="13 Conector recto">
          <a:extLst xmlns:a="http://schemas.openxmlformats.org/drawingml/2006/main">
            <a:ext uri="{FF2B5EF4-FFF2-40B4-BE49-F238E27FC236}">
              <a16:creationId xmlns:a16="http://schemas.microsoft.com/office/drawing/2014/main" xmlns="" id="{A8AEE7EA-C60C-EED6-19A1-66697F8937C7}"/>
            </a:ext>
          </a:extLst>
        </cdr:cNvPr>
        <cdr:cNvCxnSpPr/>
      </cdr:nvCxnSpPr>
      <cdr:spPr>
        <a:xfrm xmlns:a="http://schemas.openxmlformats.org/drawingml/2006/main">
          <a:off x="8362548" y="722412"/>
          <a:ext cx="0" cy="2520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9.xml><?xml version="1.0" encoding="utf-8"?>
<c:userShapes xmlns:c="http://schemas.openxmlformats.org/drawingml/2006/chart">
  <cdr:relSizeAnchor xmlns:cdr="http://schemas.openxmlformats.org/drawingml/2006/chartDrawing">
    <cdr:from>
      <cdr:x>0.88194</cdr:x>
      <cdr:y>0.44412</cdr:y>
    </cdr:from>
    <cdr:to>
      <cdr:x>0.9651</cdr:x>
      <cdr:y>0.58299</cdr:y>
    </cdr:to>
    <cdr:sp macro="" textlink="">
      <cdr:nvSpPr>
        <cdr:cNvPr id="5" name="11 Rectángulo redondeado"/>
        <cdr:cNvSpPr/>
      </cdr:nvSpPr>
      <cdr:spPr>
        <a:xfrm xmlns:a="http://schemas.openxmlformats.org/drawingml/2006/main">
          <a:off x="10158602" y="1371806"/>
          <a:ext cx="957874" cy="428945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$ 29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ganancias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0.74925</cdr:x>
      <cdr:y>0.51139</cdr:y>
    </cdr:from>
    <cdr:to>
      <cdr:x>0.8364</cdr:x>
      <cdr:y>0.65026</cdr:y>
    </cdr:to>
    <cdr:sp macro="" textlink="">
      <cdr:nvSpPr>
        <cdr:cNvPr id="10" name="11 Rectángulo redondeado"/>
        <cdr:cNvSpPr/>
      </cdr:nvSpPr>
      <cdr:spPr>
        <a:xfrm xmlns:a="http://schemas.openxmlformats.org/drawingml/2006/main">
          <a:off x="8630166" y="1579602"/>
          <a:ext cx="1003833" cy="428944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accent5">
              <a:lumMod val="40000"/>
              <a:lumOff val="60000"/>
            </a:schemeClr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$ 12,1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ganancias</a:t>
          </a:r>
          <a:endParaRPr lang="es-ES" sz="900">
            <a:solidFill>
              <a:srgbClr val="787894"/>
            </a:solidFill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0.82089</cdr:x>
      <cdr:y>0.3408</cdr:y>
    </cdr:from>
    <cdr:to>
      <cdr:x>0.93271</cdr:x>
      <cdr:y>0.47967</cdr:y>
    </cdr:to>
    <cdr:sp macro="" textlink="">
      <cdr:nvSpPr>
        <cdr:cNvPr id="5" name="11 Rectángulo redondeado"/>
        <cdr:cNvSpPr/>
      </cdr:nvSpPr>
      <cdr:spPr>
        <a:xfrm xmlns:a="http://schemas.openxmlformats.org/drawingml/2006/main">
          <a:off x="7791447" y="1033188"/>
          <a:ext cx="1061337" cy="421009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$ 361,7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p</a:t>
          </a:r>
          <a:r>
            <a:rPr lang="es-ES" sz="90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érdida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s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0.8765</cdr:x>
      <cdr:y>0.49758</cdr:y>
    </cdr:from>
    <cdr:to>
      <cdr:x>0.8765</cdr:x>
      <cdr:y>0.56882</cdr:y>
    </cdr:to>
    <cdr:cxnSp macro="">
      <cdr:nvCxnSpPr>
        <cdr:cNvPr id="7" name="13 Conector recto">
          <a:extLst xmlns:a="http://schemas.openxmlformats.org/drawingml/2006/main">
            <a:ext uri="{FF2B5EF4-FFF2-40B4-BE49-F238E27FC236}">
              <a16:creationId xmlns="" xmlns:a16="http://schemas.microsoft.com/office/drawing/2014/main" id="{FEE7D86E-6737-6097-5FED-05532B59252D}"/>
            </a:ext>
          </a:extLst>
        </cdr:cNvPr>
        <cdr:cNvCxnSpPr/>
      </cdr:nvCxnSpPr>
      <cdr:spPr>
        <a:xfrm xmlns:a="http://schemas.openxmlformats.org/drawingml/2006/main">
          <a:off x="8319314" y="1508490"/>
          <a:ext cx="0" cy="2160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0.68693</cdr:x>
      <cdr:y>0.28647</cdr:y>
    </cdr:from>
    <cdr:to>
      <cdr:x>0.68693</cdr:x>
      <cdr:y>0.35772</cdr:y>
    </cdr:to>
    <cdr:cxnSp macro="">
      <cdr:nvCxnSpPr>
        <cdr:cNvPr id="8" name="13 Conector recto">
          <a:extLst xmlns:a="http://schemas.openxmlformats.org/drawingml/2006/main">
            <a:ext uri="{FF2B5EF4-FFF2-40B4-BE49-F238E27FC236}">
              <a16:creationId xmlns="" xmlns:a16="http://schemas.microsoft.com/office/drawing/2014/main" id="{295F2354-0A9C-1761-68F1-BA265FE3A243}"/>
            </a:ext>
          </a:extLst>
        </cdr:cNvPr>
        <cdr:cNvCxnSpPr/>
      </cdr:nvCxnSpPr>
      <cdr:spPr>
        <a:xfrm xmlns:a="http://schemas.openxmlformats.org/drawingml/2006/main">
          <a:off x="6519965" y="868474"/>
          <a:ext cx="0" cy="216007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DFA8A5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0.68622</cdr:x>
      <cdr:y>0.49922</cdr:y>
    </cdr:from>
    <cdr:to>
      <cdr:x>0.68622</cdr:x>
      <cdr:y>0.57047</cdr:y>
    </cdr:to>
    <cdr:cxnSp macro="">
      <cdr:nvCxnSpPr>
        <cdr:cNvPr id="9" name="13 Conector recto">
          <a:extLst xmlns:a="http://schemas.openxmlformats.org/drawingml/2006/main">
            <a:ext uri="{FF2B5EF4-FFF2-40B4-BE49-F238E27FC236}">
              <a16:creationId xmlns="" xmlns:a16="http://schemas.microsoft.com/office/drawing/2014/main" id="{0D6B8888-7F77-99F3-5847-88949FE8EE1A}"/>
            </a:ext>
          </a:extLst>
        </cdr:cNvPr>
        <cdr:cNvCxnSpPr/>
      </cdr:nvCxnSpPr>
      <cdr:spPr>
        <a:xfrm xmlns:a="http://schemas.openxmlformats.org/drawingml/2006/main">
          <a:off x="6513226" y="1513482"/>
          <a:ext cx="0" cy="216007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DFA8A5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0.6341</cdr:x>
      <cdr:y>0.35458</cdr:y>
    </cdr:from>
    <cdr:to>
      <cdr:x>0.74592</cdr:x>
      <cdr:y>0.49345</cdr:y>
    </cdr:to>
    <cdr:sp macro="" textlink="">
      <cdr:nvSpPr>
        <cdr:cNvPr id="10" name="11 Rectángulo redondeado"/>
        <cdr:cNvSpPr/>
      </cdr:nvSpPr>
      <cdr:spPr>
        <a:xfrm xmlns:a="http://schemas.openxmlformats.org/drawingml/2006/main">
          <a:off x="6018530" y="1074962"/>
          <a:ext cx="1061336" cy="421009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DFA8A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$ 316,6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p</a:t>
          </a:r>
          <a:r>
            <a:rPr lang="es-ES" sz="90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érdida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s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0.88106</cdr:x>
      <cdr:y>0.23829</cdr:y>
    </cdr:from>
    <cdr:to>
      <cdr:x>0.88106</cdr:x>
      <cdr:y>0.32141</cdr:y>
    </cdr:to>
    <cdr:cxnSp macro="">
      <cdr:nvCxnSpPr>
        <cdr:cNvPr id="11" name="13 Conector recto">
          <a:extLst xmlns:a="http://schemas.openxmlformats.org/drawingml/2006/main">
            <a:ext uri="{FF2B5EF4-FFF2-40B4-BE49-F238E27FC236}">
              <a16:creationId xmlns="" xmlns:a16="http://schemas.microsoft.com/office/drawing/2014/main" id="{A8AEE7EA-C60C-EED6-19A1-66697F8937C7}"/>
            </a:ext>
          </a:extLst>
        </cdr:cNvPr>
        <cdr:cNvCxnSpPr/>
      </cdr:nvCxnSpPr>
      <cdr:spPr>
        <a:xfrm xmlns:a="http://schemas.openxmlformats.org/drawingml/2006/main">
          <a:off x="8362548" y="722412"/>
          <a:ext cx="0" cy="2520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0.88866</cdr:x>
      <cdr:y>0.31394</cdr:y>
    </cdr:from>
    <cdr:to>
      <cdr:x>0.97182</cdr:x>
      <cdr:y>0.45281</cdr:y>
    </cdr:to>
    <cdr:sp macro="" textlink="">
      <cdr:nvSpPr>
        <cdr:cNvPr id="5" name="11 Rectángulo redondeado"/>
        <cdr:cNvSpPr/>
      </cdr:nvSpPr>
      <cdr:spPr>
        <a:xfrm xmlns:a="http://schemas.openxmlformats.org/drawingml/2006/main">
          <a:off x="10235964" y="969713"/>
          <a:ext cx="957874" cy="428944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$ 3,3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ganancias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0.75174</cdr:x>
      <cdr:y>0.3894</cdr:y>
    </cdr:from>
    <cdr:to>
      <cdr:x>0.83889</cdr:x>
      <cdr:y>0.52827</cdr:y>
    </cdr:to>
    <cdr:sp macro="" textlink="">
      <cdr:nvSpPr>
        <cdr:cNvPr id="10" name="11 Rectángulo redondeado"/>
        <cdr:cNvSpPr/>
      </cdr:nvSpPr>
      <cdr:spPr>
        <a:xfrm xmlns:a="http://schemas.openxmlformats.org/drawingml/2006/main">
          <a:off x="8658909" y="1202796"/>
          <a:ext cx="1003832" cy="428945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accent5">
              <a:lumMod val="40000"/>
              <a:lumOff val="60000"/>
            </a:schemeClr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$ 1,3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ganancia</a:t>
          </a:r>
          <a:r>
            <a:rPr lang="es-ES" sz="90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s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ES" sz="900">
            <a:solidFill>
              <a:srgbClr val="787894"/>
            </a:solidFill>
          </a:endParaRPr>
        </a:p>
      </cdr:txBody>
    </cdr:sp>
  </cdr:relSizeAnchor>
</c:userShapes>
</file>

<file path=xl/drawings/drawing5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321468</xdr:colOff>
      <xdr:row>0</xdr:row>
      <xdr:rowOff>916781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xmlns="" id="{E92F7599-054B-48B8-845C-7E311028C3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524874" cy="9167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568052</xdr:colOff>
      <xdr:row>0</xdr:row>
      <xdr:rowOff>32807</xdr:rowOff>
    </xdr:from>
    <xdr:to>
      <xdr:col>3</xdr:col>
      <xdr:colOff>1262063</xdr:colOff>
      <xdr:row>0</xdr:row>
      <xdr:rowOff>487353</xdr:rowOff>
    </xdr:to>
    <xdr:sp macro="" textlink="">
      <xdr:nvSpPr>
        <xdr:cNvPr id="3" name="CuadroTexto 4">
          <a:extLst>
            <a:ext uri="{FF2B5EF4-FFF2-40B4-BE49-F238E27FC236}">
              <a16:creationId xmlns:a16="http://schemas.microsoft.com/office/drawing/2014/main" xmlns="" id="{0B4C4D2F-C32D-42EB-96A0-72B4EC881FB7}"/>
            </a:ext>
          </a:extLst>
        </xdr:cNvPr>
        <xdr:cNvSpPr txBox="1"/>
      </xdr:nvSpPr>
      <xdr:spPr>
        <a:xfrm>
          <a:off x="960958" y="32807"/>
          <a:ext cx="5932761" cy="4545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9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Salud</a:t>
          </a:r>
        </a:p>
      </xdr:txBody>
    </xdr:sp>
    <xdr:clientData/>
  </xdr:twoCellAnchor>
  <xdr:twoCellAnchor>
    <xdr:from>
      <xdr:col>0</xdr:col>
      <xdr:colOff>315041</xdr:colOff>
      <xdr:row>15</xdr:row>
      <xdr:rowOff>0</xdr:rowOff>
    </xdr:from>
    <xdr:to>
      <xdr:col>11</xdr:col>
      <xdr:colOff>71817</xdr:colOff>
      <xdr:row>15</xdr:row>
      <xdr:rowOff>0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xmlns="" id="{FCB55D42-BD4F-45D7-913E-507DC7DDD5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10</xdr:col>
      <xdr:colOff>761923</xdr:colOff>
      <xdr:row>15</xdr:row>
      <xdr:rowOff>0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xmlns="" id="{EBD3C11B-8258-41AE-A26D-7BC3305999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612819</xdr:colOff>
      <xdr:row>0</xdr:row>
      <xdr:rowOff>457494</xdr:rowOff>
    </xdr:from>
    <xdr:to>
      <xdr:col>4</xdr:col>
      <xdr:colOff>500062</xdr:colOff>
      <xdr:row>0</xdr:row>
      <xdr:rowOff>871264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id="{2F13A039-D009-464A-B021-B3BDD3412392}"/>
            </a:ext>
          </a:extLst>
        </xdr:cNvPr>
        <xdr:cNvSpPr txBox="1"/>
      </xdr:nvSpPr>
      <xdr:spPr>
        <a:xfrm>
          <a:off x="1005725" y="457494"/>
          <a:ext cx="7697743" cy="4137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46482"/>
              </a:solidFill>
              <a:latin typeface="Century Gothic" panose="020B0502020202020204" pitchFamily="34" charset="0"/>
            </a:rPr>
            <a:t>Efectos de la pandemia por COVID-19 </a:t>
          </a:r>
        </a:p>
      </xdr:txBody>
    </xdr:sp>
    <xdr:clientData/>
  </xdr:twoCellAnchor>
  <xdr:twoCellAnchor>
    <xdr:from>
      <xdr:col>0</xdr:col>
      <xdr:colOff>384211</xdr:colOff>
      <xdr:row>17</xdr:row>
      <xdr:rowOff>0</xdr:rowOff>
    </xdr:from>
    <xdr:to>
      <xdr:col>11</xdr:col>
      <xdr:colOff>139283</xdr:colOff>
      <xdr:row>17</xdr:row>
      <xdr:rowOff>0</xdr:rowOff>
    </xdr:to>
    <xdr:graphicFrame macro="">
      <xdr:nvGraphicFramePr>
        <xdr:cNvPr id="7" name="7 Gráfico">
          <a:extLst>
            <a:ext uri="{FF2B5EF4-FFF2-40B4-BE49-F238E27FC236}">
              <a16:creationId xmlns:a16="http://schemas.microsoft.com/office/drawing/2014/main" xmlns="" id="{A91AA565-B099-499B-9DE8-8A64D40A3B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317688</xdr:colOff>
      <xdr:row>17</xdr:row>
      <xdr:rowOff>0</xdr:rowOff>
    </xdr:from>
    <xdr:to>
      <xdr:col>11</xdr:col>
      <xdr:colOff>72760</xdr:colOff>
      <xdr:row>17</xdr:row>
      <xdr:rowOff>0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xmlns="" id="{FD56B291-6925-47F6-959B-EBFBB0DD02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2.xml><?xml version="1.0" encoding="utf-8"?>
<c:userShapes xmlns:c="http://schemas.openxmlformats.org/drawingml/2006/chart">
  <cdr:relSizeAnchor xmlns:cdr="http://schemas.openxmlformats.org/drawingml/2006/chartDrawing">
    <cdr:from>
      <cdr:x>0.86006</cdr:x>
      <cdr:y>0.31918</cdr:y>
    </cdr:from>
    <cdr:to>
      <cdr:x>0.97188</cdr:x>
      <cdr:y>0.45805</cdr:y>
    </cdr:to>
    <cdr:sp macro="" textlink="">
      <cdr:nvSpPr>
        <cdr:cNvPr id="5" name="11 Rectángulo redondeado"/>
        <cdr:cNvSpPr/>
      </cdr:nvSpPr>
      <cdr:spPr>
        <a:xfrm xmlns:a="http://schemas.openxmlformats.org/drawingml/2006/main">
          <a:off x="10007488" y="983280"/>
          <a:ext cx="1301116" cy="427806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$ 157,6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ganacias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0.71073</cdr:x>
      <cdr:y>0.42245</cdr:y>
    </cdr:from>
    <cdr:to>
      <cdr:x>0.82255</cdr:x>
      <cdr:y>0.56132</cdr:y>
    </cdr:to>
    <cdr:sp macro="" textlink="">
      <cdr:nvSpPr>
        <cdr:cNvPr id="10" name="11 Rectángulo redondeado"/>
        <cdr:cNvSpPr/>
      </cdr:nvSpPr>
      <cdr:spPr>
        <a:xfrm xmlns:a="http://schemas.openxmlformats.org/drawingml/2006/main">
          <a:off x="8269927" y="1301415"/>
          <a:ext cx="1301116" cy="427806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DFA8A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chemeClr val="tx1">
                  <a:lumMod val="50000"/>
                  <a:lumOff val="50000"/>
                </a:schemeClr>
              </a:solidFill>
            </a:rPr>
            <a:t>$ 156,6 millones </a:t>
          </a:r>
          <a:r>
            <a:rPr lang="es-ES" sz="900" baseline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de p</a:t>
          </a:r>
          <a:r>
            <a:rPr lang="es-ES" sz="90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érdidas</a:t>
          </a:r>
          <a:r>
            <a:rPr lang="es-ES" sz="900" baseline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 </a:t>
          </a:r>
          <a:endParaRPr lang="es-ES" sz="900">
            <a:solidFill>
              <a:schemeClr val="tx1">
                <a:lumMod val="50000"/>
                <a:lumOff val="50000"/>
              </a:schemeClr>
            </a:solidFill>
          </a:endParaRPr>
        </a:p>
      </cdr:txBody>
    </cdr:sp>
  </cdr:relSizeAnchor>
</c:userShapes>
</file>

<file path=xl/drawings/drawing53.xml><?xml version="1.0" encoding="utf-8"?>
<c:userShapes xmlns:c="http://schemas.openxmlformats.org/drawingml/2006/chart">
  <cdr:relSizeAnchor xmlns:cdr="http://schemas.openxmlformats.org/drawingml/2006/chartDrawing">
    <cdr:from>
      <cdr:x>0.82089</cdr:x>
      <cdr:y>0.3408</cdr:y>
    </cdr:from>
    <cdr:to>
      <cdr:x>0.93271</cdr:x>
      <cdr:y>0.47967</cdr:y>
    </cdr:to>
    <cdr:sp macro="" textlink="">
      <cdr:nvSpPr>
        <cdr:cNvPr id="5" name="11 Rectángulo redondeado"/>
        <cdr:cNvSpPr/>
      </cdr:nvSpPr>
      <cdr:spPr>
        <a:xfrm xmlns:a="http://schemas.openxmlformats.org/drawingml/2006/main">
          <a:off x="7791447" y="1033188"/>
          <a:ext cx="1061337" cy="421009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$ 361,7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p</a:t>
          </a:r>
          <a:r>
            <a:rPr lang="es-ES" sz="90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érdida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s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0.8765</cdr:x>
      <cdr:y>0.49758</cdr:y>
    </cdr:from>
    <cdr:to>
      <cdr:x>0.8765</cdr:x>
      <cdr:y>0.56882</cdr:y>
    </cdr:to>
    <cdr:cxnSp macro="">
      <cdr:nvCxnSpPr>
        <cdr:cNvPr id="7" name="13 Conector recto">
          <a:extLst xmlns:a="http://schemas.openxmlformats.org/drawingml/2006/main">
            <a:ext uri="{FF2B5EF4-FFF2-40B4-BE49-F238E27FC236}">
              <a16:creationId xmlns:a16="http://schemas.microsoft.com/office/drawing/2014/main" xmlns="" id="{FEE7D86E-6737-6097-5FED-05532B59252D}"/>
            </a:ext>
          </a:extLst>
        </cdr:cNvPr>
        <cdr:cNvCxnSpPr/>
      </cdr:nvCxnSpPr>
      <cdr:spPr>
        <a:xfrm xmlns:a="http://schemas.openxmlformats.org/drawingml/2006/main">
          <a:off x="8319314" y="1508490"/>
          <a:ext cx="0" cy="2160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0.68693</cdr:x>
      <cdr:y>0.28647</cdr:y>
    </cdr:from>
    <cdr:to>
      <cdr:x>0.68693</cdr:x>
      <cdr:y>0.35772</cdr:y>
    </cdr:to>
    <cdr:cxnSp macro="">
      <cdr:nvCxnSpPr>
        <cdr:cNvPr id="8" name="13 Conector recto">
          <a:extLst xmlns:a="http://schemas.openxmlformats.org/drawingml/2006/main">
            <a:ext uri="{FF2B5EF4-FFF2-40B4-BE49-F238E27FC236}">
              <a16:creationId xmlns:a16="http://schemas.microsoft.com/office/drawing/2014/main" xmlns="" id="{295F2354-0A9C-1761-68F1-BA265FE3A243}"/>
            </a:ext>
          </a:extLst>
        </cdr:cNvPr>
        <cdr:cNvCxnSpPr/>
      </cdr:nvCxnSpPr>
      <cdr:spPr>
        <a:xfrm xmlns:a="http://schemas.openxmlformats.org/drawingml/2006/main">
          <a:off x="6519965" y="868474"/>
          <a:ext cx="0" cy="216007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DFA8A5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0.68622</cdr:x>
      <cdr:y>0.49922</cdr:y>
    </cdr:from>
    <cdr:to>
      <cdr:x>0.68622</cdr:x>
      <cdr:y>0.57047</cdr:y>
    </cdr:to>
    <cdr:cxnSp macro="">
      <cdr:nvCxnSpPr>
        <cdr:cNvPr id="9" name="13 Conector recto">
          <a:extLst xmlns:a="http://schemas.openxmlformats.org/drawingml/2006/main">
            <a:ext uri="{FF2B5EF4-FFF2-40B4-BE49-F238E27FC236}">
              <a16:creationId xmlns:a16="http://schemas.microsoft.com/office/drawing/2014/main" xmlns="" id="{0D6B8888-7F77-99F3-5847-88949FE8EE1A}"/>
            </a:ext>
          </a:extLst>
        </cdr:cNvPr>
        <cdr:cNvCxnSpPr/>
      </cdr:nvCxnSpPr>
      <cdr:spPr>
        <a:xfrm xmlns:a="http://schemas.openxmlformats.org/drawingml/2006/main">
          <a:off x="6513226" y="1513482"/>
          <a:ext cx="0" cy="216007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DFA8A5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0.6341</cdr:x>
      <cdr:y>0.35458</cdr:y>
    </cdr:from>
    <cdr:to>
      <cdr:x>0.74592</cdr:x>
      <cdr:y>0.49345</cdr:y>
    </cdr:to>
    <cdr:sp macro="" textlink="">
      <cdr:nvSpPr>
        <cdr:cNvPr id="10" name="11 Rectángulo redondeado"/>
        <cdr:cNvSpPr/>
      </cdr:nvSpPr>
      <cdr:spPr>
        <a:xfrm xmlns:a="http://schemas.openxmlformats.org/drawingml/2006/main">
          <a:off x="6018530" y="1074962"/>
          <a:ext cx="1061336" cy="421009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DFA8A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$ 316,6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p</a:t>
          </a:r>
          <a:r>
            <a:rPr lang="es-ES" sz="90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érdida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s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0.88106</cdr:x>
      <cdr:y>0.23829</cdr:y>
    </cdr:from>
    <cdr:to>
      <cdr:x>0.88106</cdr:x>
      <cdr:y>0.32141</cdr:y>
    </cdr:to>
    <cdr:cxnSp macro="">
      <cdr:nvCxnSpPr>
        <cdr:cNvPr id="11" name="13 Conector recto">
          <a:extLst xmlns:a="http://schemas.openxmlformats.org/drawingml/2006/main">
            <a:ext uri="{FF2B5EF4-FFF2-40B4-BE49-F238E27FC236}">
              <a16:creationId xmlns:a16="http://schemas.microsoft.com/office/drawing/2014/main" xmlns="" id="{A8AEE7EA-C60C-EED6-19A1-66697F8937C7}"/>
            </a:ext>
          </a:extLst>
        </cdr:cNvPr>
        <cdr:cNvCxnSpPr/>
      </cdr:nvCxnSpPr>
      <cdr:spPr>
        <a:xfrm xmlns:a="http://schemas.openxmlformats.org/drawingml/2006/main">
          <a:off x="8362548" y="722412"/>
          <a:ext cx="0" cy="2520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0.88194</cdr:x>
      <cdr:y>0.44412</cdr:y>
    </cdr:from>
    <cdr:to>
      <cdr:x>0.9651</cdr:x>
      <cdr:y>0.58299</cdr:y>
    </cdr:to>
    <cdr:sp macro="" textlink="">
      <cdr:nvSpPr>
        <cdr:cNvPr id="5" name="11 Rectángulo redondeado"/>
        <cdr:cNvSpPr/>
      </cdr:nvSpPr>
      <cdr:spPr>
        <a:xfrm xmlns:a="http://schemas.openxmlformats.org/drawingml/2006/main">
          <a:off x="10158602" y="1371806"/>
          <a:ext cx="957874" cy="428945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$ 29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ganancias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0.74925</cdr:x>
      <cdr:y>0.51139</cdr:y>
    </cdr:from>
    <cdr:to>
      <cdr:x>0.8364</cdr:x>
      <cdr:y>0.65026</cdr:y>
    </cdr:to>
    <cdr:sp macro="" textlink="">
      <cdr:nvSpPr>
        <cdr:cNvPr id="10" name="11 Rectángulo redondeado"/>
        <cdr:cNvSpPr/>
      </cdr:nvSpPr>
      <cdr:spPr>
        <a:xfrm xmlns:a="http://schemas.openxmlformats.org/drawingml/2006/main">
          <a:off x="8630166" y="1579602"/>
          <a:ext cx="1003833" cy="428944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accent5">
              <a:lumMod val="40000"/>
              <a:lumOff val="60000"/>
            </a:schemeClr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$ 12,1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ganancias</a:t>
          </a:r>
          <a:endParaRPr lang="es-ES" sz="900">
            <a:solidFill>
              <a:srgbClr val="787894"/>
            </a:solidFill>
          </a:endParaRPr>
        </a:p>
      </cdr:txBody>
    </cdr:sp>
  </cdr:relSizeAnchor>
</c:userShapes>
</file>

<file path=xl/drawings/drawing55.xml><?xml version="1.0" encoding="utf-8"?>
<c:userShapes xmlns:c="http://schemas.openxmlformats.org/drawingml/2006/chart">
  <cdr:relSizeAnchor xmlns:cdr="http://schemas.openxmlformats.org/drawingml/2006/chartDrawing">
    <cdr:from>
      <cdr:x>0.88866</cdr:x>
      <cdr:y>0.31394</cdr:y>
    </cdr:from>
    <cdr:to>
      <cdr:x>0.97182</cdr:x>
      <cdr:y>0.45281</cdr:y>
    </cdr:to>
    <cdr:sp macro="" textlink="">
      <cdr:nvSpPr>
        <cdr:cNvPr id="5" name="11 Rectángulo redondeado"/>
        <cdr:cNvSpPr/>
      </cdr:nvSpPr>
      <cdr:spPr>
        <a:xfrm xmlns:a="http://schemas.openxmlformats.org/drawingml/2006/main">
          <a:off x="10235964" y="969713"/>
          <a:ext cx="957874" cy="428944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$ 3,3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ganancias</a:t>
          </a:r>
          <a:endParaRPr lang="es-ES" sz="9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0.75174</cdr:x>
      <cdr:y>0.3894</cdr:y>
    </cdr:from>
    <cdr:to>
      <cdr:x>0.83889</cdr:x>
      <cdr:y>0.52827</cdr:y>
    </cdr:to>
    <cdr:sp macro="" textlink="">
      <cdr:nvSpPr>
        <cdr:cNvPr id="10" name="11 Rectángulo redondeado"/>
        <cdr:cNvSpPr/>
      </cdr:nvSpPr>
      <cdr:spPr>
        <a:xfrm xmlns:a="http://schemas.openxmlformats.org/drawingml/2006/main">
          <a:off x="8658909" y="1202796"/>
          <a:ext cx="1003832" cy="428945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chemeClr val="accent5">
              <a:lumMod val="40000"/>
              <a:lumOff val="60000"/>
            </a:schemeClr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900" baseline="0">
              <a:solidFill>
                <a:srgbClr val="787894"/>
              </a:solidFill>
            </a:rPr>
            <a:t>$ 1,3 millones 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de ganancia</a:t>
          </a:r>
          <a:r>
            <a:rPr lang="es-ES" sz="90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s</a:t>
          </a:r>
          <a:r>
            <a:rPr lang="es-ES" sz="900" baseline="0">
              <a:solidFill>
                <a:srgbClr val="787894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ES" sz="900">
            <a:solidFill>
              <a:srgbClr val="787894"/>
            </a:solidFill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0.72946</cdr:x>
      <cdr:y>0.41979</cdr:y>
    </cdr:from>
    <cdr:to>
      <cdr:x>0.83063</cdr:x>
      <cdr:y>0.59988</cdr:y>
    </cdr:to>
    <cdr:sp macro="" textlink="">
      <cdr:nvSpPr>
        <cdr:cNvPr id="10" name="11 Rectángulo redondeado"/>
        <cdr:cNvSpPr/>
      </cdr:nvSpPr>
      <cdr:spPr>
        <a:xfrm xmlns:a="http://schemas.openxmlformats.org/drawingml/2006/main">
          <a:off x="8334709" y="1251548"/>
          <a:ext cx="1155957" cy="53691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9F2F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$ 293,1 millones menos </a:t>
          </a:r>
          <a:endParaRPr lang="es-ES" sz="10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0.8693</cdr:x>
      <cdr:y>0.28931</cdr:y>
    </cdr:from>
    <cdr:to>
      <cdr:x>0.96037</cdr:x>
      <cdr:y>0.46803</cdr:y>
    </cdr:to>
    <cdr:sp macro="" textlink="">
      <cdr:nvSpPr>
        <cdr:cNvPr id="6" name="11 Rectángulo redondeado"/>
        <cdr:cNvSpPr/>
      </cdr:nvSpPr>
      <cdr:spPr>
        <a:xfrm xmlns:a="http://schemas.openxmlformats.org/drawingml/2006/main">
          <a:off x="9932547" y="862546"/>
          <a:ext cx="1040555" cy="532829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DD7EE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$ 242 millones más</a:t>
          </a:r>
          <a:endParaRPr lang="es-ES" sz="1000">
            <a:solidFill>
              <a:srgbClr val="787894"/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0.86591</cdr:x>
      <cdr:y>0.38419</cdr:y>
    </cdr:from>
    <cdr:to>
      <cdr:x>0.96014</cdr:x>
      <cdr:y>0.52846</cdr:y>
    </cdr:to>
    <cdr:sp macro="" textlink="">
      <cdr:nvSpPr>
        <cdr:cNvPr id="4" name="11 Rectángulo redondeado"/>
        <cdr:cNvSpPr/>
      </cdr:nvSpPr>
      <cdr:spPr>
        <a:xfrm xmlns:a="http://schemas.openxmlformats.org/drawingml/2006/main">
          <a:off x="9968103" y="1206443"/>
          <a:ext cx="1084707" cy="453040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DD7EE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$ 146,7 millones más</a:t>
          </a:r>
          <a:endParaRPr lang="es-ES" sz="10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0.73353</cdr:x>
      <cdr:y>0.60982</cdr:y>
    </cdr:from>
    <cdr:to>
      <cdr:x>0.82692</cdr:x>
      <cdr:y>0.77943</cdr:y>
    </cdr:to>
    <cdr:sp macro="" textlink="">
      <cdr:nvSpPr>
        <cdr:cNvPr id="6" name="11 Rectángulo redondeado"/>
        <cdr:cNvSpPr/>
      </cdr:nvSpPr>
      <cdr:spPr>
        <a:xfrm xmlns:a="http://schemas.openxmlformats.org/drawingml/2006/main">
          <a:off x="8444103" y="1914972"/>
          <a:ext cx="1075105" cy="53261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9F2F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$ 211,8 millones menos </a:t>
          </a:r>
          <a:endParaRPr lang="es-ES" sz="1000">
            <a:solidFill>
              <a:srgbClr val="787894"/>
            </a:solidFill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0.87234</cdr:x>
      <cdr:y>0.29524</cdr:y>
    </cdr:from>
    <cdr:to>
      <cdr:x>0.96396</cdr:x>
      <cdr:y>0.4461</cdr:y>
    </cdr:to>
    <cdr:sp macro="" textlink="">
      <cdr:nvSpPr>
        <cdr:cNvPr id="4" name="11 Rectángulo redondeado"/>
        <cdr:cNvSpPr/>
      </cdr:nvSpPr>
      <cdr:spPr>
        <a:xfrm xmlns:a="http://schemas.openxmlformats.org/drawingml/2006/main">
          <a:off x="10042072" y="986488"/>
          <a:ext cx="1054692" cy="504062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DD7EE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$ 88,8 millones más</a:t>
          </a:r>
          <a:endParaRPr lang="es-ES" sz="10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0.74395</cdr:x>
      <cdr:y>0.2946</cdr:y>
    </cdr:from>
    <cdr:to>
      <cdr:x>0.83004</cdr:x>
      <cdr:y>0.45424</cdr:y>
    </cdr:to>
    <cdr:sp macro="" textlink="">
      <cdr:nvSpPr>
        <cdr:cNvPr id="6" name="11 Rectángulo redondeado"/>
        <cdr:cNvSpPr/>
      </cdr:nvSpPr>
      <cdr:spPr>
        <a:xfrm xmlns:a="http://schemas.openxmlformats.org/drawingml/2006/main">
          <a:off x="8564087" y="984350"/>
          <a:ext cx="991037" cy="533414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9F2F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$ 7,6 millones menos</a:t>
          </a:r>
          <a:endParaRPr lang="es-ES" sz="1000">
            <a:solidFill>
              <a:srgbClr val="787894"/>
            </a:solidFill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0.87116</cdr:x>
      <cdr:y>0.29524</cdr:y>
    </cdr:from>
    <cdr:to>
      <cdr:x>0.96396</cdr:x>
      <cdr:y>0.44</cdr:y>
    </cdr:to>
    <cdr:sp macro="" textlink="">
      <cdr:nvSpPr>
        <cdr:cNvPr id="4" name="11 Rectángulo redondeado"/>
        <cdr:cNvSpPr/>
      </cdr:nvSpPr>
      <cdr:spPr>
        <a:xfrm xmlns:a="http://schemas.openxmlformats.org/drawingml/2006/main">
          <a:off x="10028466" y="986488"/>
          <a:ext cx="1068298" cy="483688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DD7EE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$ 95,3 millones más</a:t>
          </a:r>
          <a:endParaRPr lang="es-ES" sz="1000">
            <a:solidFill>
              <a:srgbClr val="787894"/>
            </a:solidFill>
          </a:endParaRPr>
        </a:p>
      </cdr:txBody>
    </cdr:sp>
  </cdr:relSizeAnchor>
  <cdr:relSizeAnchor xmlns:cdr="http://schemas.openxmlformats.org/drawingml/2006/chartDrawing">
    <cdr:from>
      <cdr:x>0.74395</cdr:x>
      <cdr:y>0.3394</cdr:y>
    </cdr:from>
    <cdr:to>
      <cdr:x>0.8348</cdr:x>
      <cdr:y>0.48462</cdr:y>
    </cdr:to>
    <cdr:sp macro="" textlink="">
      <cdr:nvSpPr>
        <cdr:cNvPr id="6" name="11 Rectángulo redondeado"/>
        <cdr:cNvSpPr/>
      </cdr:nvSpPr>
      <cdr:spPr>
        <a:xfrm xmlns:a="http://schemas.openxmlformats.org/drawingml/2006/main">
          <a:off x="8578708" y="1133014"/>
          <a:ext cx="1047590" cy="484786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solidFill>
            <a:srgbClr val="B9F2F5"/>
          </a:solidFill>
          <a:prstDash val="sysDash"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="1" baseline="0">
              <a:solidFill>
                <a:srgbClr val="787894"/>
              </a:solidFill>
            </a:rPr>
            <a:t>Efecto neto </a:t>
          </a: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 baseline="0">
              <a:solidFill>
                <a:srgbClr val="787894"/>
              </a:solidFill>
            </a:rPr>
            <a:t>$ 81,3 millones menos</a:t>
          </a:r>
          <a:endParaRPr lang="es-ES" sz="1000">
            <a:solidFill>
              <a:srgbClr val="787894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27"/>
  <sheetViews>
    <sheetView zoomScale="120" zoomScaleNormal="120" workbookViewId="0">
      <pane ySplit="1" topLeftCell="A14" activePane="bottomLeft" state="frozen"/>
      <selection activeCell="B23" activeCellId="1" sqref="H22:I22 B23"/>
      <selection pane="bottomLeft" activeCell="E21" sqref="E21"/>
    </sheetView>
  </sheetViews>
  <sheetFormatPr baseColWidth="10" defaultRowHeight="15" x14ac:dyDescent="0.25"/>
  <cols>
    <col min="1" max="1" width="2" customWidth="1"/>
    <col min="2" max="2" width="23.140625" customWidth="1"/>
    <col min="3" max="3" width="12.85546875" customWidth="1"/>
    <col min="4" max="4" width="9.140625" customWidth="1"/>
    <col min="5" max="5" width="32.85546875" customWidth="1"/>
    <col min="6" max="6" width="42.140625" customWidth="1"/>
    <col min="7" max="7" width="33.85546875" customWidth="1"/>
    <col min="8" max="8" width="24.28515625" customWidth="1"/>
    <col min="9" max="9" width="4.42578125" customWidth="1"/>
    <col min="10" max="10" width="22.5703125" customWidth="1"/>
    <col min="11" max="11" width="3" customWidth="1"/>
    <col min="12" max="13" width="2" customWidth="1"/>
    <col min="14" max="14" width="21.7109375" customWidth="1"/>
    <col min="15" max="15" width="9.7109375" customWidth="1"/>
    <col min="16" max="16" width="158" customWidth="1"/>
    <col min="17" max="17" width="19.42578125" customWidth="1"/>
    <col min="18" max="18" width="19.28515625" customWidth="1"/>
  </cols>
  <sheetData>
    <row r="1" spans="1:46" ht="15" customHeight="1" x14ac:dyDescent="0.25">
      <c r="A1" s="25" t="s">
        <v>34</v>
      </c>
      <c r="B1" s="12" t="s">
        <v>4</v>
      </c>
      <c r="C1" s="12" t="s">
        <v>9</v>
      </c>
      <c r="D1" s="2" t="s">
        <v>10</v>
      </c>
      <c r="E1" s="12">
        <v>1</v>
      </c>
      <c r="F1" s="12">
        <v>2</v>
      </c>
      <c r="G1" s="12">
        <v>3</v>
      </c>
      <c r="H1" s="12">
        <v>4</v>
      </c>
      <c r="I1" s="21">
        <v>5</v>
      </c>
      <c r="J1" s="21">
        <v>6</v>
      </c>
      <c r="K1" s="23">
        <v>7</v>
      </c>
      <c r="L1" s="23">
        <v>8</v>
      </c>
      <c r="M1" s="12">
        <v>9</v>
      </c>
      <c r="N1" s="12">
        <v>10</v>
      </c>
      <c r="O1" s="15">
        <v>11</v>
      </c>
      <c r="P1" s="24" t="s">
        <v>11</v>
      </c>
      <c r="Q1" s="7" t="s">
        <v>32</v>
      </c>
      <c r="R1" s="9" t="s">
        <v>33</v>
      </c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</row>
    <row r="2" spans="1:46" ht="15" customHeight="1" x14ac:dyDescent="0.25">
      <c r="A2" s="20"/>
      <c r="B2" s="6" t="s">
        <v>7</v>
      </c>
      <c r="C2" s="26" t="s">
        <v>8</v>
      </c>
      <c r="D2" s="5">
        <v>1</v>
      </c>
      <c r="E2" t="s">
        <v>3</v>
      </c>
      <c r="F2" t="s">
        <v>5</v>
      </c>
      <c r="G2" t="s">
        <v>16</v>
      </c>
      <c r="H2" s="1" t="s">
        <v>17</v>
      </c>
      <c r="I2" t="s">
        <v>18</v>
      </c>
      <c r="M2" t="s">
        <v>0</v>
      </c>
      <c r="N2" t="s">
        <v>39</v>
      </c>
      <c r="O2" t="str">
        <f>+IF(C2="k"," Miles de dólares de 2007. "," Miles de dólares. ")</f>
        <v xml:space="preserve"> Miles de dólares de 2007. </v>
      </c>
      <c r="P2" s="1" t="str">
        <f t="shared" ref="P2:P27" si="0">+CONCATENATE(D2,E2,F2,G2,H2,I2,J2,K2,L2,M2,N2,O2)</f>
        <v xml:space="preserve">1 Producción  de las actividades características y conexas de la educación respecto al PIB nacional. 2007-2009. Miles de dólares de 2007. </v>
      </c>
      <c r="Q2" s="11" t="s">
        <v>46</v>
      </c>
      <c r="R2" s="10" t="s">
        <v>41</v>
      </c>
    </row>
    <row r="3" spans="1:46" ht="15" customHeight="1" x14ac:dyDescent="0.25">
      <c r="A3" s="20">
        <v>1</v>
      </c>
      <c r="B3" s="6" t="s">
        <v>7</v>
      </c>
      <c r="C3" s="26" t="s">
        <v>8</v>
      </c>
      <c r="D3" s="5">
        <v>2</v>
      </c>
      <c r="E3" t="s">
        <v>3</v>
      </c>
      <c r="F3" t="s">
        <v>1</v>
      </c>
      <c r="H3" t="s">
        <v>16</v>
      </c>
      <c r="I3" t="s">
        <v>43</v>
      </c>
      <c r="J3" t="s">
        <v>42</v>
      </c>
      <c r="M3" t="s">
        <v>0</v>
      </c>
      <c r="N3" t="s">
        <v>39</v>
      </c>
      <c r="O3" t="str">
        <f t="shared" ref="O3:O27" si="1">+IF(C3="k"," Miles de dólares de 2007. "," Miles de dólares. ")</f>
        <v xml:space="preserve"> Miles de dólares de 2007. </v>
      </c>
      <c r="P3" s="1" t="str">
        <f t="shared" si="0"/>
        <v xml:space="preserve">2 Producción  de las actividades características de la educación según industrias. 2007-2009. Miles de dólares de 2007. </v>
      </c>
      <c r="Q3" s="13" t="s">
        <v>45</v>
      </c>
      <c r="R3" s="10" t="s">
        <v>41</v>
      </c>
    </row>
    <row r="4" spans="1:46" ht="15" customHeight="1" x14ac:dyDescent="0.25">
      <c r="A4" s="20"/>
      <c r="B4" s="6" t="s">
        <v>7</v>
      </c>
      <c r="C4" s="26" t="s">
        <v>8</v>
      </c>
      <c r="D4" s="5">
        <v>3</v>
      </c>
      <c r="E4" t="s">
        <v>3</v>
      </c>
      <c r="F4" t="s">
        <v>6</v>
      </c>
      <c r="H4" t="s">
        <v>16</v>
      </c>
      <c r="I4" t="s">
        <v>43</v>
      </c>
      <c r="J4" t="s">
        <v>42</v>
      </c>
      <c r="M4" t="s">
        <v>0</v>
      </c>
      <c r="N4" t="s">
        <v>39</v>
      </c>
      <c r="O4" t="str">
        <f t="shared" si="1"/>
        <v xml:space="preserve"> Miles de dólares de 2007. </v>
      </c>
      <c r="P4" s="1" t="str">
        <f t="shared" si="0"/>
        <v xml:space="preserve">3 Producción  de las actividades conexas de la educación según industrias. 2007-2009. Miles de dólares de 2007. </v>
      </c>
      <c r="Q4" s="13" t="s">
        <v>45</v>
      </c>
      <c r="R4" s="10" t="s">
        <v>41</v>
      </c>
    </row>
    <row r="5" spans="1:46" ht="15" customHeight="1" x14ac:dyDescent="0.25">
      <c r="A5" s="20"/>
      <c r="B5" s="6" t="s">
        <v>7</v>
      </c>
      <c r="C5" s="26" t="s">
        <v>8</v>
      </c>
      <c r="D5" s="5">
        <v>4</v>
      </c>
      <c r="E5" t="s">
        <v>3</v>
      </c>
      <c r="F5" t="s">
        <v>1</v>
      </c>
      <c r="G5" t="s">
        <v>12</v>
      </c>
      <c r="H5" t="s">
        <v>16</v>
      </c>
      <c r="M5" t="s">
        <v>0</v>
      </c>
      <c r="N5" t="s">
        <v>39</v>
      </c>
      <c r="O5" t="str">
        <f t="shared" si="1"/>
        <v xml:space="preserve"> Miles de dólares de 2007. </v>
      </c>
      <c r="P5" s="1" t="str">
        <f t="shared" si="0"/>
        <v xml:space="preserve">4 Producción  de las actividades características de mercado y no de mercado de la educación. 2007-2009. Miles de dólares de 2007. </v>
      </c>
      <c r="Q5" s="13" t="s">
        <v>45</v>
      </c>
      <c r="R5" s="10" t="s">
        <v>41</v>
      </c>
    </row>
    <row r="6" spans="1:46" ht="15" customHeight="1" x14ac:dyDescent="0.25">
      <c r="A6" s="20"/>
      <c r="B6" s="6" t="s">
        <v>7</v>
      </c>
      <c r="C6" s="26" t="s">
        <v>8</v>
      </c>
      <c r="D6" s="5">
        <v>5</v>
      </c>
      <c r="E6" t="s">
        <v>13</v>
      </c>
      <c r="F6" t="s">
        <v>5</v>
      </c>
      <c r="G6" t="s">
        <v>16</v>
      </c>
      <c r="H6" s="1" t="s">
        <v>17</v>
      </c>
      <c r="I6" t="s">
        <v>18</v>
      </c>
      <c r="M6" t="s">
        <v>0</v>
      </c>
      <c r="N6" t="s">
        <v>39</v>
      </c>
      <c r="O6" t="str">
        <f t="shared" si="1"/>
        <v xml:space="preserve"> Miles de dólares de 2007. </v>
      </c>
      <c r="P6" s="1" t="str">
        <f t="shared" si="0"/>
        <v xml:space="preserve">5 VAB de las actividades características y conexas de la educación respecto al PIB nacional. 2007-2009. Miles de dólares de 2007. </v>
      </c>
      <c r="Q6" s="11" t="s">
        <v>44</v>
      </c>
      <c r="R6" s="10" t="s">
        <v>41</v>
      </c>
    </row>
    <row r="7" spans="1:46" ht="15" customHeight="1" x14ac:dyDescent="0.25">
      <c r="A7" s="20">
        <v>1</v>
      </c>
      <c r="B7" s="6" t="s">
        <v>7</v>
      </c>
      <c r="C7" s="26" t="s">
        <v>8</v>
      </c>
      <c r="D7" s="5">
        <v>6</v>
      </c>
      <c r="E7" t="s">
        <v>13</v>
      </c>
      <c r="F7" t="s">
        <v>1</v>
      </c>
      <c r="H7" t="s">
        <v>16</v>
      </c>
      <c r="I7" t="s">
        <v>43</v>
      </c>
      <c r="J7" t="s">
        <v>42</v>
      </c>
      <c r="M7" t="s">
        <v>0</v>
      </c>
      <c r="N7" t="s">
        <v>39</v>
      </c>
      <c r="O7" t="str">
        <f t="shared" si="1"/>
        <v xml:space="preserve"> Miles de dólares de 2007. </v>
      </c>
      <c r="P7" s="1" t="str">
        <f t="shared" si="0"/>
        <v xml:space="preserve">6 VAB de las actividades características de la educación según industrias. 2007-2009. Miles de dólares de 2007. </v>
      </c>
      <c r="Q7" s="13" t="s">
        <v>45</v>
      </c>
      <c r="R7" s="10" t="s">
        <v>41</v>
      </c>
    </row>
    <row r="8" spans="1:46" ht="15" customHeight="1" x14ac:dyDescent="0.25">
      <c r="A8" s="20"/>
      <c r="B8" s="6" t="s">
        <v>7</v>
      </c>
      <c r="C8" s="26" t="s">
        <v>8</v>
      </c>
      <c r="D8" s="5">
        <v>7</v>
      </c>
      <c r="E8" t="s">
        <v>13</v>
      </c>
      <c r="F8" t="s">
        <v>6</v>
      </c>
      <c r="H8" t="s">
        <v>16</v>
      </c>
      <c r="I8" t="s">
        <v>43</v>
      </c>
      <c r="J8" t="s">
        <v>42</v>
      </c>
      <c r="M8" t="s">
        <v>0</v>
      </c>
      <c r="N8" t="s">
        <v>39</v>
      </c>
      <c r="O8" t="str">
        <f t="shared" si="1"/>
        <v xml:space="preserve"> Miles de dólares de 2007. </v>
      </c>
      <c r="P8" s="1" t="str">
        <f t="shared" si="0"/>
        <v xml:space="preserve">7 VAB de las actividades conexas de la educación según industrias. 2007-2009. Miles de dólares de 2007. </v>
      </c>
      <c r="Q8" s="13" t="s">
        <v>45</v>
      </c>
      <c r="R8" s="10" t="s">
        <v>41</v>
      </c>
    </row>
    <row r="9" spans="1:46" ht="15" customHeight="1" x14ac:dyDescent="0.25">
      <c r="A9" s="20"/>
      <c r="B9" s="6" t="s">
        <v>7</v>
      </c>
      <c r="C9" s="26" t="s">
        <v>8</v>
      </c>
      <c r="D9" s="5">
        <v>8</v>
      </c>
      <c r="E9" t="s">
        <v>13</v>
      </c>
      <c r="F9" t="s">
        <v>1</v>
      </c>
      <c r="G9" t="s">
        <v>12</v>
      </c>
      <c r="H9" t="s">
        <v>16</v>
      </c>
      <c r="M9" t="s">
        <v>0</v>
      </c>
      <c r="N9" t="s">
        <v>39</v>
      </c>
      <c r="O9" t="str">
        <f t="shared" si="1"/>
        <v xml:space="preserve"> Miles de dólares de 2007. </v>
      </c>
      <c r="P9" s="1" t="str">
        <f t="shared" si="0"/>
        <v xml:space="preserve">8 VAB de las actividades características de mercado y no de mercado de la educación. 2007-2009. Miles de dólares de 2007. </v>
      </c>
      <c r="Q9" s="13" t="s">
        <v>45</v>
      </c>
      <c r="R9" s="10" t="s">
        <v>41</v>
      </c>
    </row>
    <row r="10" spans="1:46" ht="15" customHeight="1" x14ac:dyDescent="0.25">
      <c r="A10" s="20"/>
      <c r="B10" s="6" t="s">
        <v>7</v>
      </c>
      <c r="C10" s="26" t="s">
        <v>8</v>
      </c>
      <c r="D10" s="5">
        <v>9</v>
      </c>
      <c r="E10" t="s">
        <v>37</v>
      </c>
      <c r="F10" t="s">
        <v>5</v>
      </c>
      <c r="G10" t="s">
        <v>16</v>
      </c>
      <c r="H10" s="1" t="s">
        <v>17</v>
      </c>
      <c r="I10" t="s">
        <v>18</v>
      </c>
      <c r="M10" t="s">
        <v>0</v>
      </c>
      <c r="N10" t="s">
        <v>39</v>
      </c>
      <c r="O10" t="str">
        <f t="shared" si="1"/>
        <v xml:space="preserve"> Miles de dólares de 2007. </v>
      </c>
      <c r="P10" s="1" t="str">
        <f t="shared" si="0"/>
        <v xml:space="preserve">9 Consumo intermedio de las actividades características y conexas de la educación respecto al PIB nacional. 2007-2009. Miles de dólares de 2007. </v>
      </c>
      <c r="Q10" s="11" t="s">
        <v>44</v>
      </c>
      <c r="R10" s="10" t="s">
        <v>41</v>
      </c>
    </row>
    <row r="11" spans="1:46" ht="15" customHeight="1" x14ac:dyDescent="0.25">
      <c r="A11" s="20">
        <v>1</v>
      </c>
      <c r="B11" s="6" t="s">
        <v>7</v>
      </c>
      <c r="C11" s="26" t="s">
        <v>8</v>
      </c>
      <c r="D11" s="5">
        <v>10</v>
      </c>
      <c r="E11" t="s">
        <v>37</v>
      </c>
      <c r="F11" t="s">
        <v>1</v>
      </c>
      <c r="H11" t="s">
        <v>16</v>
      </c>
      <c r="I11" t="s">
        <v>43</v>
      </c>
      <c r="J11" t="s">
        <v>42</v>
      </c>
      <c r="M11" t="s">
        <v>0</v>
      </c>
      <c r="N11" t="s">
        <v>39</v>
      </c>
      <c r="O11" t="str">
        <f t="shared" si="1"/>
        <v xml:space="preserve"> Miles de dólares de 2007. </v>
      </c>
      <c r="P11" s="1" t="str">
        <f t="shared" si="0"/>
        <v xml:space="preserve">10 Consumo intermedio de las actividades características de la educación según industrias. 2007-2009. Miles de dólares de 2007. </v>
      </c>
      <c r="Q11" s="13" t="s">
        <v>45</v>
      </c>
      <c r="R11" s="10" t="s">
        <v>41</v>
      </c>
    </row>
    <row r="12" spans="1:46" ht="15" customHeight="1" x14ac:dyDescent="0.25">
      <c r="A12" s="20"/>
      <c r="B12" s="6" t="s">
        <v>7</v>
      </c>
      <c r="C12" s="26" t="s">
        <v>8</v>
      </c>
      <c r="D12" s="5">
        <v>11</v>
      </c>
      <c r="E12" t="s">
        <v>37</v>
      </c>
      <c r="F12" t="s">
        <v>6</v>
      </c>
      <c r="H12" t="s">
        <v>16</v>
      </c>
      <c r="I12" t="s">
        <v>43</v>
      </c>
      <c r="J12" t="s">
        <v>42</v>
      </c>
      <c r="M12" t="s">
        <v>0</v>
      </c>
      <c r="N12" t="s">
        <v>39</v>
      </c>
      <c r="O12" t="str">
        <f t="shared" si="1"/>
        <v xml:space="preserve"> Miles de dólares de 2007. </v>
      </c>
      <c r="P12" s="1" t="str">
        <f t="shared" si="0"/>
        <v xml:space="preserve">11 Consumo intermedio de las actividades conexas de la educación según industrias. 2007-2009. Miles de dólares de 2007. </v>
      </c>
      <c r="Q12" s="13" t="s">
        <v>45</v>
      </c>
      <c r="R12" s="10" t="s">
        <v>41</v>
      </c>
    </row>
    <row r="13" spans="1:46" ht="15" customHeight="1" x14ac:dyDescent="0.25">
      <c r="A13" s="20"/>
      <c r="B13" s="6" t="s">
        <v>7</v>
      </c>
      <c r="C13" s="26" t="s">
        <v>8</v>
      </c>
      <c r="D13" s="5">
        <v>12</v>
      </c>
      <c r="E13" t="s">
        <v>37</v>
      </c>
      <c r="F13" t="s">
        <v>1</v>
      </c>
      <c r="G13" t="s">
        <v>12</v>
      </c>
      <c r="H13" t="s">
        <v>16</v>
      </c>
      <c r="M13" t="s">
        <v>0</v>
      </c>
      <c r="N13" t="s">
        <v>39</v>
      </c>
      <c r="O13" t="str">
        <f t="shared" si="1"/>
        <v xml:space="preserve"> Miles de dólares de 2007. </v>
      </c>
      <c r="P13" s="1" t="str">
        <f t="shared" si="0"/>
        <v xml:space="preserve">12 Consumo intermedio de las actividades características de mercado y no de mercado de la educación. 2007-2009. Miles de dólares de 2007. </v>
      </c>
      <c r="Q13" s="13" t="s">
        <v>45</v>
      </c>
      <c r="R13" s="10" t="s">
        <v>41</v>
      </c>
    </row>
    <row r="14" spans="1:46" ht="15" customHeight="1" x14ac:dyDescent="0.25">
      <c r="A14" s="20"/>
      <c r="B14" s="8" t="s">
        <v>15</v>
      </c>
      <c r="C14" s="26" t="s">
        <v>8</v>
      </c>
      <c r="D14" s="14">
        <v>13</v>
      </c>
      <c r="E14" s="17" t="s">
        <v>14</v>
      </c>
      <c r="F14" s="17" t="s">
        <v>16</v>
      </c>
      <c r="G14" s="18" t="s">
        <v>17</v>
      </c>
      <c r="H14" s="17" t="s">
        <v>18</v>
      </c>
      <c r="M14" t="s">
        <v>0</v>
      </c>
      <c r="N14" t="s">
        <v>39</v>
      </c>
      <c r="O14" t="str">
        <f t="shared" si="1"/>
        <v xml:space="preserve"> Miles de dólares de 2007. </v>
      </c>
      <c r="P14" s="1" t="str">
        <f t="shared" si="0"/>
        <v xml:space="preserve">13 Gasto de consumo final de la educación respecto al PIB nacional. 2007-2009. Miles de dólares de 2007. </v>
      </c>
      <c r="Q14" s="11" t="s">
        <v>44</v>
      </c>
      <c r="R14" s="10" t="s">
        <v>41</v>
      </c>
    </row>
    <row r="15" spans="1:46" ht="15" customHeight="1" x14ac:dyDescent="0.25">
      <c r="A15" s="20"/>
      <c r="B15" s="8" t="s">
        <v>15</v>
      </c>
      <c r="C15" s="26" t="s">
        <v>8</v>
      </c>
      <c r="D15" s="22">
        <v>14</v>
      </c>
      <c r="E15" t="s">
        <v>14</v>
      </c>
      <c r="F15" s="1" t="s">
        <v>21</v>
      </c>
      <c r="G15" t="s">
        <v>30</v>
      </c>
      <c r="H15" s="19" t="s">
        <v>19</v>
      </c>
      <c r="M15" t="s">
        <v>0</v>
      </c>
      <c r="N15" t="s">
        <v>39</v>
      </c>
      <c r="O15" t="str">
        <f t="shared" si="1"/>
        <v xml:space="preserve"> Miles de dólares de 2007. </v>
      </c>
      <c r="P15" s="1" t="str">
        <f t="shared" si="0"/>
        <v xml:space="preserve">14 Gasto de consumo final de los hogares en educación respecto al Gasto de consumo final total de los hogares. 2007-2009. Miles de dólares de 2007. </v>
      </c>
      <c r="Q15" s="11" t="s">
        <v>44</v>
      </c>
      <c r="R15" s="10" t="s">
        <v>41</v>
      </c>
    </row>
    <row r="16" spans="1:46" ht="15" customHeight="1" x14ac:dyDescent="0.25">
      <c r="A16" s="20"/>
      <c r="B16" s="8" t="s">
        <v>15</v>
      </c>
      <c r="C16" s="26" t="s">
        <v>8</v>
      </c>
      <c r="D16" s="22">
        <v>15</v>
      </c>
      <c r="E16" t="s">
        <v>14</v>
      </c>
      <c r="F16" s="1" t="s">
        <v>22</v>
      </c>
      <c r="G16" t="s">
        <v>30</v>
      </c>
      <c r="H16" s="19" t="s">
        <v>20</v>
      </c>
      <c r="M16" t="s">
        <v>0</v>
      </c>
      <c r="N16" t="s">
        <v>39</v>
      </c>
      <c r="O16" t="str">
        <f t="shared" si="1"/>
        <v xml:space="preserve"> Miles de dólares de 2007. </v>
      </c>
      <c r="P16" s="1" t="str">
        <f t="shared" si="0"/>
        <v xml:space="preserve">15 Gasto de consumo final del Gobierno general en educación respecto al Gasto de consumo final total del Gobierno general. 2007-2009. Miles de dólares de 2007. </v>
      </c>
      <c r="Q16" s="11" t="s">
        <v>44</v>
      </c>
      <c r="R16" s="10" t="s">
        <v>41</v>
      </c>
    </row>
    <row r="17" spans="1:18" ht="15" customHeight="1" x14ac:dyDescent="0.25">
      <c r="A17" s="20"/>
      <c r="B17" s="8" t="s">
        <v>15</v>
      </c>
      <c r="C17" s="26" t="s">
        <v>8</v>
      </c>
      <c r="D17" s="22">
        <v>16</v>
      </c>
      <c r="E17" t="s">
        <v>23</v>
      </c>
      <c r="F17" s="1" t="s">
        <v>21</v>
      </c>
      <c r="G17" t="s">
        <v>31</v>
      </c>
      <c r="H17" s="19" t="s">
        <v>19</v>
      </c>
      <c r="M17" t="s">
        <v>0</v>
      </c>
      <c r="N17" t="s">
        <v>39</v>
      </c>
      <c r="O17" t="str">
        <f t="shared" si="1"/>
        <v xml:space="preserve"> Miles de dólares de 2007. </v>
      </c>
      <c r="P17" s="1" t="str">
        <f t="shared" si="0"/>
        <v xml:space="preserve">16 Consumo final efectivo de los hogares en educación respecto al Consumo final efectivo total de los hogares. 2007-2009. Miles de dólares de 2007. </v>
      </c>
      <c r="Q17" s="11" t="s">
        <v>44</v>
      </c>
      <c r="R17" s="10" t="s">
        <v>41</v>
      </c>
    </row>
    <row r="18" spans="1:18" ht="15" customHeight="1" x14ac:dyDescent="0.25">
      <c r="A18" s="20"/>
      <c r="B18" s="8" t="s">
        <v>15</v>
      </c>
      <c r="C18" s="26" t="s">
        <v>8</v>
      </c>
      <c r="D18" s="22">
        <v>17</v>
      </c>
      <c r="E18" t="s">
        <v>23</v>
      </c>
      <c r="F18" s="1" t="s">
        <v>22</v>
      </c>
      <c r="G18" t="s">
        <v>31</v>
      </c>
      <c r="H18" s="19" t="s">
        <v>20</v>
      </c>
      <c r="M18" t="s">
        <v>0</v>
      </c>
      <c r="N18" t="s">
        <v>39</v>
      </c>
      <c r="O18" t="str">
        <f t="shared" si="1"/>
        <v xml:space="preserve"> Miles de dólares de 2007. </v>
      </c>
      <c r="P18" s="1" t="str">
        <f t="shared" si="0"/>
        <v xml:space="preserve">17 Consumo final efectivo del Gobierno general en educación respecto al Consumo final efectivo total del Gobierno general. 2007-2009. Miles de dólares de 2007. </v>
      </c>
      <c r="Q18" s="11" t="s">
        <v>44</v>
      </c>
      <c r="R18" s="10" t="s">
        <v>41</v>
      </c>
    </row>
    <row r="19" spans="1:18" ht="15" customHeight="1" x14ac:dyDescent="0.25">
      <c r="A19" s="20"/>
      <c r="B19" s="8" t="s">
        <v>15</v>
      </c>
      <c r="C19" s="26" t="s">
        <v>8</v>
      </c>
      <c r="D19" s="22">
        <v>18</v>
      </c>
      <c r="E19" s="16" t="s">
        <v>23</v>
      </c>
      <c r="F19" s="19" t="s">
        <v>21</v>
      </c>
      <c r="G19" s="16" t="s">
        <v>30</v>
      </c>
      <c r="H19" s="1" t="s">
        <v>21</v>
      </c>
      <c r="M19" t="s">
        <v>0</v>
      </c>
      <c r="N19" t="s">
        <v>39</v>
      </c>
      <c r="O19" t="str">
        <f t="shared" si="1"/>
        <v xml:space="preserve"> Miles de dólares de 2007. </v>
      </c>
      <c r="P19" s="1" t="str">
        <f t="shared" si="0"/>
        <v xml:space="preserve">18 Consumo final efectivo de los hogares en educación respecto al Gasto de consumo final de los hogares en educación. 2007-2009. Miles de dólares de 2007. </v>
      </c>
      <c r="Q19" s="13" t="s">
        <v>45</v>
      </c>
      <c r="R19" s="10" t="s">
        <v>41</v>
      </c>
    </row>
    <row r="20" spans="1:18" ht="15" customHeight="1" x14ac:dyDescent="0.25">
      <c r="A20" s="20"/>
      <c r="B20" s="8" t="s">
        <v>15</v>
      </c>
      <c r="C20" s="26" t="s">
        <v>8</v>
      </c>
      <c r="D20" s="22">
        <v>19</v>
      </c>
      <c r="E20" t="s">
        <v>26</v>
      </c>
      <c r="F20" t="s">
        <v>16</v>
      </c>
      <c r="H20" s="1"/>
      <c r="I20" t="s">
        <v>43</v>
      </c>
      <c r="J20" t="s">
        <v>36</v>
      </c>
      <c r="M20" t="s">
        <v>0</v>
      </c>
      <c r="N20" t="s">
        <v>39</v>
      </c>
      <c r="O20" t="str">
        <f t="shared" si="1"/>
        <v xml:space="preserve"> Miles de dólares de 2007. </v>
      </c>
      <c r="P20" s="1" t="str">
        <f t="shared" si="0"/>
        <v xml:space="preserve">19 Gasto Total de la educación según tipo de gasto. 2007-2009. Miles de dólares de 2007. </v>
      </c>
      <c r="Q20" s="13" t="s">
        <v>45</v>
      </c>
      <c r="R20" s="10" t="s">
        <v>41</v>
      </c>
    </row>
    <row r="21" spans="1:18" ht="15" customHeight="1" x14ac:dyDescent="0.25">
      <c r="A21" s="20"/>
      <c r="B21" s="8" t="s">
        <v>15</v>
      </c>
      <c r="C21" s="26" t="s">
        <v>8</v>
      </c>
      <c r="D21" s="22">
        <v>20</v>
      </c>
      <c r="E21" t="s">
        <v>25</v>
      </c>
      <c r="F21" t="s">
        <v>16</v>
      </c>
      <c r="G21" s="1" t="s">
        <v>17</v>
      </c>
      <c r="H21" t="s">
        <v>18</v>
      </c>
      <c r="M21" t="s">
        <v>0</v>
      </c>
      <c r="N21" t="s">
        <v>39</v>
      </c>
      <c r="O21" t="str">
        <f t="shared" si="1"/>
        <v xml:space="preserve"> Miles de dólares de 2007. </v>
      </c>
      <c r="P21" s="1" t="str">
        <f t="shared" si="0"/>
        <v xml:space="preserve">20 Gasto público de la educación respecto al PIB nacional. 2007-2009. Miles de dólares de 2007. </v>
      </c>
      <c r="Q21" s="11" t="s">
        <v>44</v>
      </c>
      <c r="R21" s="10" t="s">
        <v>41</v>
      </c>
    </row>
    <row r="22" spans="1:18" ht="15" customHeight="1" x14ac:dyDescent="0.25">
      <c r="A22" s="20"/>
      <c r="B22" s="8" t="s">
        <v>15</v>
      </c>
      <c r="C22" s="26" t="s">
        <v>8</v>
      </c>
      <c r="D22" s="22">
        <v>21</v>
      </c>
      <c r="E22" t="s">
        <v>24</v>
      </c>
      <c r="F22" t="s">
        <v>16</v>
      </c>
      <c r="G22" s="1" t="s">
        <v>17</v>
      </c>
      <c r="H22" t="s">
        <v>18</v>
      </c>
      <c r="M22" t="s">
        <v>0</v>
      </c>
      <c r="N22" t="s">
        <v>39</v>
      </c>
      <c r="O22" t="str">
        <f t="shared" si="1"/>
        <v xml:space="preserve"> Miles de dólares de 2007. </v>
      </c>
      <c r="P22" s="1" t="str">
        <f t="shared" si="0"/>
        <v xml:space="preserve">21 Gasto privado de la educación respecto al PIB nacional. 2007-2009. Miles de dólares de 2007. </v>
      </c>
      <c r="Q22" s="11" t="s">
        <v>44</v>
      </c>
      <c r="R22" s="10" t="s">
        <v>41</v>
      </c>
    </row>
    <row r="23" spans="1:18" ht="15" customHeight="1" x14ac:dyDescent="0.25">
      <c r="A23" s="20"/>
      <c r="B23" s="8" t="s">
        <v>15</v>
      </c>
      <c r="C23" s="26" t="s">
        <v>8</v>
      </c>
      <c r="D23" s="22">
        <v>22</v>
      </c>
      <c r="E23" t="s">
        <v>26</v>
      </c>
      <c r="F23" t="s">
        <v>16</v>
      </c>
      <c r="I23" s="19" t="s">
        <v>2</v>
      </c>
      <c r="J23" s="19" t="s">
        <v>35</v>
      </c>
      <c r="M23" t="s">
        <v>0</v>
      </c>
      <c r="N23" t="s">
        <v>39</v>
      </c>
      <c r="O23" t="str">
        <f t="shared" si="1"/>
        <v xml:space="preserve"> Miles de dólares de 2007. </v>
      </c>
      <c r="P23" s="1" t="str">
        <f t="shared" si="0"/>
        <v xml:space="preserve">22 Gasto Total de la educación por alumno. 2007-2009. Miles de dólares de 2007. </v>
      </c>
      <c r="Q23" s="4" t="s">
        <v>47</v>
      </c>
      <c r="R23" s="10" t="s">
        <v>41</v>
      </c>
    </row>
    <row r="24" spans="1:18" ht="15" customHeight="1" x14ac:dyDescent="0.25">
      <c r="A24" s="20"/>
      <c r="B24" s="8" t="s">
        <v>15</v>
      </c>
      <c r="C24" s="26" t="s">
        <v>8</v>
      </c>
      <c r="D24" s="22">
        <v>23</v>
      </c>
      <c r="E24" t="s">
        <v>25</v>
      </c>
      <c r="F24" t="s">
        <v>16</v>
      </c>
      <c r="I24" s="19" t="s">
        <v>2</v>
      </c>
      <c r="J24" s="19" t="s">
        <v>35</v>
      </c>
      <c r="M24" t="s">
        <v>0</v>
      </c>
      <c r="N24" t="s">
        <v>39</v>
      </c>
      <c r="O24" t="str">
        <f t="shared" si="1"/>
        <v xml:space="preserve"> Miles de dólares de 2007. </v>
      </c>
      <c r="P24" s="1" t="str">
        <f t="shared" si="0"/>
        <v xml:space="preserve">23 Gasto público de la educación por alumno. 2007-2009. Miles de dólares de 2007. </v>
      </c>
      <c r="Q24" s="4" t="s">
        <v>47</v>
      </c>
      <c r="R24" s="10" t="s">
        <v>41</v>
      </c>
    </row>
    <row r="25" spans="1:18" ht="15" customHeight="1" x14ac:dyDescent="0.25">
      <c r="A25" s="20"/>
      <c r="B25" s="8" t="s">
        <v>15</v>
      </c>
      <c r="C25" s="26" t="s">
        <v>8</v>
      </c>
      <c r="D25" s="22">
        <v>24</v>
      </c>
      <c r="E25" t="s">
        <v>24</v>
      </c>
      <c r="F25" t="s">
        <v>16</v>
      </c>
      <c r="I25" s="19" t="s">
        <v>2</v>
      </c>
      <c r="J25" s="19" t="s">
        <v>35</v>
      </c>
      <c r="M25" t="s">
        <v>0</v>
      </c>
      <c r="N25" t="s">
        <v>39</v>
      </c>
      <c r="O25" t="str">
        <f t="shared" si="1"/>
        <v xml:space="preserve"> Miles de dólares de 2007. </v>
      </c>
      <c r="P25" s="1" t="str">
        <f t="shared" si="0"/>
        <v xml:space="preserve">24 Gasto privado de la educación por alumno. 2007-2009. Miles de dólares de 2007. </v>
      </c>
      <c r="Q25" s="4" t="s">
        <v>47</v>
      </c>
      <c r="R25" s="10" t="s">
        <v>41</v>
      </c>
    </row>
    <row r="26" spans="1:18" ht="15" customHeight="1" x14ac:dyDescent="0.25">
      <c r="A26" s="20"/>
      <c r="B26" s="8" t="s">
        <v>15</v>
      </c>
      <c r="C26" s="26" t="s">
        <v>8</v>
      </c>
      <c r="D26" s="22">
        <v>25</v>
      </c>
      <c r="E26" s="3" t="s">
        <v>27</v>
      </c>
      <c r="F26" t="s">
        <v>16</v>
      </c>
      <c r="G26" s="19" t="s">
        <v>29</v>
      </c>
      <c r="M26" t="s">
        <v>0</v>
      </c>
      <c r="N26" t="s">
        <v>39</v>
      </c>
      <c r="O26" t="str">
        <f t="shared" si="1"/>
        <v xml:space="preserve"> Miles de dólares de 2007. </v>
      </c>
      <c r="P26" s="1" t="str">
        <f t="shared" si="0"/>
        <v xml:space="preserve">25 Gasto público por alumno de la educación respecto al PIB per cápita. 2007-2009. Miles de dólares de 2007. </v>
      </c>
      <c r="Q26" s="4" t="s">
        <v>48</v>
      </c>
      <c r="R26" s="10" t="s">
        <v>41</v>
      </c>
    </row>
    <row r="27" spans="1:18" ht="15" customHeight="1" x14ac:dyDescent="0.25">
      <c r="A27" s="20"/>
      <c r="B27" s="8" t="s">
        <v>15</v>
      </c>
      <c r="C27" s="26" t="s">
        <v>8</v>
      </c>
      <c r="D27" s="22">
        <v>26</v>
      </c>
      <c r="E27" s="3" t="s">
        <v>28</v>
      </c>
      <c r="F27" t="s">
        <v>16</v>
      </c>
      <c r="G27" s="19" t="s">
        <v>29</v>
      </c>
      <c r="I27" s="1"/>
      <c r="J27" s="1"/>
      <c r="M27" t="s">
        <v>0</v>
      </c>
      <c r="N27" t="s">
        <v>39</v>
      </c>
      <c r="O27" t="str">
        <f t="shared" si="1"/>
        <v xml:space="preserve"> Miles de dólares de 2007. </v>
      </c>
      <c r="P27" s="1" t="str">
        <f t="shared" si="0"/>
        <v xml:space="preserve">26 Gasto privado por alumno de la educación respecto al PIB per cápita. 2007-2009. Miles de dólares de 2007. </v>
      </c>
      <c r="Q27" s="4" t="s">
        <v>48</v>
      </c>
      <c r="R27" s="10" t="s">
        <v>41</v>
      </c>
    </row>
  </sheetData>
  <autoFilter ref="A1:R27"/>
  <conditionalFormatting sqref="A22:A65536 A11:A17 A3:A5">
    <cfRule type="containsText" dxfId="31" priority="30" operator="containsText" text="1">
      <formula>NOT(ISERROR(SEARCH("1",A3)))</formula>
    </cfRule>
  </conditionalFormatting>
  <conditionalFormatting sqref="Q1 Q7:Q9 Q3:Q5 Q11:Q17 Q22:Q65536">
    <cfRule type="containsText" dxfId="30" priority="28" operator="containsText" text="central">
      <formula>NOT(ISERROR(SEARCH("central",Q1)))</formula>
    </cfRule>
  </conditionalFormatting>
  <conditionalFormatting sqref="A6:A9">
    <cfRule type="containsText" dxfId="29" priority="25" operator="containsText" text="1">
      <formula>NOT(ISERROR(SEARCH("1",A6)))</formula>
    </cfRule>
  </conditionalFormatting>
  <conditionalFormatting sqref="Q6">
    <cfRule type="containsText" dxfId="28" priority="24" operator="containsText" text="central">
      <formula>NOT(ISERROR(SEARCH("central",Q6)))</formula>
    </cfRule>
  </conditionalFormatting>
  <conditionalFormatting sqref="A2">
    <cfRule type="containsText" dxfId="27" priority="23" operator="containsText" text="1">
      <formula>NOT(ISERROR(SEARCH("1",A2)))</formula>
    </cfRule>
  </conditionalFormatting>
  <conditionalFormatting sqref="Q2">
    <cfRule type="containsText" dxfId="26" priority="22" operator="containsText" text="central">
      <formula>NOT(ISERROR(SEARCH("central",Q2)))</formula>
    </cfRule>
  </conditionalFormatting>
  <conditionalFormatting sqref="A10">
    <cfRule type="containsText" dxfId="25" priority="19" operator="containsText" text="1">
      <formula>NOT(ISERROR(SEARCH("1",A10)))</formula>
    </cfRule>
  </conditionalFormatting>
  <conditionalFormatting sqref="Q10">
    <cfRule type="containsText" dxfId="24" priority="18" operator="containsText" text="central">
      <formula>NOT(ISERROR(SEARCH("central",Q10)))</formula>
    </cfRule>
  </conditionalFormatting>
  <conditionalFormatting sqref="A18:A21">
    <cfRule type="containsText" dxfId="23" priority="17" operator="containsText" text="1">
      <formula>NOT(ISERROR(SEARCH("1",A18)))</formula>
    </cfRule>
  </conditionalFormatting>
  <conditionalFormatting sqref="Q21">
    <cfRule type="containsText" dxfId="22" priority="16" operator="containsText" text="central">
      <formula>NOT(ISERROR(SEARCH("central",Q21)))</formula>
    </cfRule>
  </conditionalFormatting>
  <conditionalFormatting sqref="Q18">
    <cfRule type="containsText" dxfId="21" priority="4" operator="containsText" text="central">
      <formula>NOT(ISERROR(SEARCH("central",Q18)))</formula>
    </cfRule>
    <cfRule type="containsText" dxfId="20" priority="13" operator="containsText" text="central">
      <formula>NOT(ISERROR(SEARCH("central",Q18)))</formula>
    </cfRule>
  </conditionalFormatting>
  <conditionalFormatting sqref="Q19">
    <cfRule type="containsText" dxfId="19" priority="12" operator="containsText" text="central">
      <formula>NOT(ISERROR(SEARCH("central",Q19)))</formula>
    </cfRule>
  </conditionalFormatting>
  <conditionalFormatting sqref="Q20">
    <cfRule type="containsText" dxfId="18" priority="11" operator="containsText" text="central">
      <formula>NOT(ISERROR(SEARCH("central",Q20)))</formula>
    </cfRule>
  </conditionalFormatting>
  <conditionalFormatting sqref="Q1:Q1048576">
    <cfRule type="containsText" dxfId="17" priority="10" operator="containsText" text="oferta">
      <formula>NOT(ISERROR(SEARCH("oferta",Q1)))</formula>
    </cfRule>
  </conditionalFormatting>
  <conditionalFormatting sqref="Q23:Q25">
    <cfRule type="containsText" dxfId="16" priority="9" operator="containsText" text="central">
      <formula>NOT(ISERROR(SEARCH("central",Q23)))</formula>
    </cfRule>
  </conditionalFormatting>
  <conditionalFormatting sqref="Q26:Q27">
    <cfRule type="containsText" dxfId="15" priority="8" operator="containsText" text="central">
      <formula>NOT(ISERROR(SEARCH("central",Q26)))</formula>
    </cfRule>
  </conditionalFormatting>
  <conditionalFormatting sqref="E1:J1048576">
    <cfRule type="containsText" dxfId="14" priority="7" operator="containsText" text="por">
      <formula>NOT(ISERROR(SEARCH("por",E1)))</formula>
    </cfRule>
  </conditionalFormatting>
  <conditionalFormatting sqref="P1:P1048576">
    <cfRule type="containsText" dxfId="13" priority="5" operator="containsText" text="PIB">
      <formula>NOT(ISERROR(SEARCH("PIB",P1)))</formula>
    </cfRule>
  </conditionalFormatting>
  <conditionalFormatting sqref="Q26">
    <cfRule type="containsText" dxfId="12" priority="3" operator="containsText" text="central">
      <formula>NOT(ISERROR(SEARCH("central",Q26)))</formula>
    </cfRule>
  </conditionalFormatting>
  <conditionalFormatting sqref="Q27">
    <cfRule type="containsText" dxfId="11" priority="1" operator="containsText" text="central">
      <formula>NOT(ISERROR(SEARCH("central",Q27)))</formula>
    </cfRule>
    <cfRule type="containsText" dxfId="10" priority="2" operator="containsText" text="central">
      <formula>NOT(ISERROR(SEARCH("central",Q27)))</formula>
    </cfRule>
  </conditionalFormatting>
  <pageMargins left="0.7" right="0.7" top="0.75" bottom="0.75" header="0.3" footer="0.3"/>
  <pageSetup paperSize="9" orientation="portrait"/>
  <drawing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32"/>
  <sheetViews>
    <sheetView showGridLines="0" showZeros="0" zoomScale="70" zoomScaleNormal="70" zoomScaleSheetLayoutView="100" workbookViewId="0">
      <selection activeCell="J6" sqref="J6"/>
    </sheetView>
  </sheetViews>
  <sheetFormatPr baseColWidth="10" defaultRowHeight="15" x14ac:dyDescent="0.25"/>
  <cols>
    <col min="1" max="1" width="5.85546875" customWidth="1"/>
    <col min="2" max="2" width="30.7109375" customWidth="1"/>
    <col min="3" max="11" width="15.5703125" customWidth="1"/>
    <col min="12" max="222" width="11.42578125" customWidth="1"/>
    <col min="223" max="223" width="2.7109375" customWidth="1"/>
    <col min="224" max="224" width="5.5703125" customWidth="1"/>
    <col min="225" max="225" width="14.5703125" customWidth="1"/>
    <col min="226" max="226" width="11.85546875" customWidth="1"/>
    <col min="227" max="229" width="15.7109375" customWidth="1"/>
  </cols>
  <sheetData>
    <row r="1" spans="2:17" ht="75" customHeight="1" x14ac:dyDescent="0.25"/>
    <row r="2" spans="2:17" ht="18.75" customHeight="1" x14ac:dyDescent="0.25"/>
    <row r="3" spans="2:17" ht="18.75" customHeight="1" x14ac:dyDescent="0.25">
      <c r="B3" s="187" t="s">
        <v>93</v>
      </c>
      <c r="C3" s="187"/>
      <c r="D3" s="187"/>
      <c r="E3" s="187"/>
      <c r="F3" s="187"/>
      <c r="G3" s="187"/>
      <c r="H3" s="187"/>
      <c r="I3" s="187"/>
      <c r="J3" s="187"/>
      <c r="K3" s="187"/>
    </row>
    <row r="4" spans="2:17" ht="42" customHeight="1" x14ac:dyDescent="0.25">
      <c r="B4" s="188" t="s">
        <v>153</v>
      </c>
      <c r="C4" s="188"/>
      <c r="D4" s="188"/>
      <c r="E4" s="188"/>
      <c r="F4" s="188"/>
      <c r="G4" s="188"/>
      <c r="H4" s="188"/>
      <c r="I4" s="188"/>
      <c r="J4" s="188"/>
      <c r="K4" s="188"/>
    </row>
    <row r="5" spans="2:17" ht="10.5" customHeight="1" x14ac:dyDescent="0.25">
      <c r="B5" s="115"/>
    </row>
    <row r="6" spans="2:17" ht="19.5" customHeight="1" x14ac:dyDescent="0.25">
      <c r="B6" s="38" t="s">
        <v>38</v>
      </c>
      <c r="H6" s="40"/>
      <c r="J6" s="40" t="s">
        <v>54</v>
      </c>
      <c r="K6" s="40" t="s">
        <v>53</v>
      </c>
    </row>
    <row r="7" spans="2:17" ht="23.25" customHeight="1" x14ac:dyDescent="0.25">
      <c r="B7" s="189" t="s">
        <v>51</v>
      </c>
      <c r="C7" s="189"/>
      <c r="D7" s="189"/>
      <c r="E7" s="189"/>
      <c r="F7" s="189"/>
      <c r="G7" s="189"/>
      <c r="H7" s="189"/>
      <c r="I7" s="189"/>
      <c r="J7" s="189"/>
      <c r="K7" s="189"/>
    </row>
    <row r="8" spans="2:17" ht="15.75" customHeight="1" x14ac:dyDescent="0.25">
      <c r="B8" s="116"/>
      <c r="C8" s="116"/>
      <c r="D8" s="116"/>
      <c r="E8" s="116"/>
      <c r="F8" s="116"/>
      <c r="G8" s="116"/>
      <c r="H8" s="116"/>
      <c r="I8" s="116"/>
      <c r="J8" s="116"/>
    </row>
    <row r="9" spans="2:17" ht="21.75" customHeight="1" x14ac:dyDescent="0.25">
      <c r="B9" s="182" t="s">
        <v>59</v>
      </c>
      <c r="C9" s="182"/>
      <c r="D9" s="182"/>
      <c r="E9" s="182"/>
      <c r="F9" s="182"/>
      <c r="G9" s="182"/>
      <c r="H9" s="182"/>
      <c r="I9" s="182"/>
      <c r="J9" s="182"/>
      <c r="K9" s="182"/>
      <c r="L9" s="33"/>
      <c r="M9" s="33"/>
      <c r="N9" s="33"/>
      <c r="O9" s="33"/>
      <c r="P9" s="33"/>
      <c r="Q9" s="33"/>
    </row>
    <row r="10" spans="2:17" ht="18" customHeight="1" x14ac:dyDescent="0.25">
      <c r="B10" s="183" t="s">
        <v>40</v>
      </c>
      <c r="C10" s="184" t="s">
        <v>70</v>
      </c>
      <c r="D10" s="185"/>
      <c r="E10" s="185"/>
      <c r="F10" s="185"/>
      <c r="G10" s="185"/>
      <c r="H10" s="185"/>
      <c r="I10" s="186"/>
      <c r="J10" s="183" t="s">
        <v>61</v>
      </c>
      <c r="K10" s="183"/>
      <c r="L10" s="33"/>
      <c r="M10" s="33"/>
      <c r="N10" s="33"/>
      <c r="O10" s="33"/>
      <c r="P10" s="33"/>
      <c r="Q10" s="33"/>
    </row>
    <row r="11" spans="2:17" ht="18" customHeight="1" x14ac:dyDescent="0.25">
      <c r="B11" s="183"/>
      <c r="C11" s="114">
        <v>2015</v>
      </c>
      <c r="D11" s="114">
        <v>2016</v>
      </c>
      <c r="E11" s="114">
        <v>2017</v>
      </c>
      <c r="F11" s="114">
        <v>2018</v>
      </c>
      <c r="G11" s="114">
        <v>2019</v>
      </c>
      <c r="H11" s="114">
        <v>2020</v>
      </c>
      <c r="I11" s="114">
        <v>2021</v>
      </c>
      <c r="J11" s="114">
        <v>2020</v>
      </c>
      <c r="K11" s="114">
        <v>2021</v>
      </c>
      <c r="L11" s="33"/>
      <c r="M11" s="33"/>
      <c r="N11" s="33"/>
      <c r="O11" s="33"/>
      <c r="P11" s="33"/>
      <c r="Q11" s="33"/>
    </row>
    <row r="12" spans="2:17" ht="18" customHeight="1" x14ac:dyDescent="0.25">
      <c r="B12" s="68" t="s">
        <v>63</v>
      </c>
      <c r="C12" s="69">
        <v>1109341</v>
      </c>
      <c r="D12" s="69">
        <v>1000359</v>
      </c>
      <c r="E12" s="69">
        <v>909519</v>
      </c>
      <c r="F12" s="69">
        <v>983172</v>
      </c>
      <c r="G12" s="69">
        <v>1063585</v>
      </c>
      <c r="H12" s="69">
        <v>1073948</v>
      </c>
      <c r="I12" s="69">
        <v>1139817</v>
      </c>
      <c r="J12" s="69">
        <v>1095485.5232872011</v>
      </c>
      <c r="K12" s="69">
        <v>1128342.8515180573</v>
      </c>
      <c r="L12" s="33"/>
      <c r="M12" s="33"/>
      <c r="N12" s="33"/>
      <c r="O12" s="33"/>
      <c r="P12" s="33"/>
      <c r="Q12" s="33"/>
    </row>
    <row r="13" spans="2:17" ht="18" customHeight="1" x14ac:dyDescent="0.25">
      <c r="B13" s="70" t="s">
        <v>66</v>
      </c>
      <c r="C13" s="69">
        <v>495066</v>
      </c>
      <c r="D13" s="69">
        <v>439119</v>
      </c>
      <c r="E13" s="69">
        <v>405873</v>
      </c>
      <c r="F13" s="69">
        <v>453312</v>
      </c>
      <c r="G13" s="69">
        <v>498965</v>
      </c>
      <c r="H13" s="69">
        <v>521724</v>
      </c>
      <c r="I13" s="69">
        <v>558155</v>
      </c>
      <c r="J13" s="69">
        <v>522562.81636376801</v>
      </c>
      <c r="K13" s="69">
        <v>547276.65677158337</v>
      </c>
      <c r="L13" s="33"/>
      <c r="M13" s="33"/>
      <c r="N13" s="33"/>
      <c r="O13" s="33"/>
      <c r="P13" s="33"/>
      <c r="Q13" s="33"/>
    </row>
    <row r="14" spans="2:17" ht="18" customHeight="1" x14ac:dyDescent="0.25">
      <c r="B14" s="70" t="s">
        <v>65</v>
      </c>
      <c r="C14" s="69">
        <v>614275</v>
      </c>
      <c r="D14" s="69">
        <v>561240</v>
      </c>
      <c r="E14" s="69">
        <v>503646</v>
      </c>
      <c r="F14" s="69">
        <v>529860</v>
      </c>
      <c r="G14" s="69">
        <v>564620</v>
      </c>
      <c r="H14" s="69">
        <v>552224</v>
      </c>
      <c r="I14" s="69">
        <v>581662</v>
      </c>
      <c r="J14" s="69">
        <v>572922.70692343311</v>
      </c>
      <c r="K14" s="69">
        <v>581066.19474647392</v>
      </c>
      <c r="L14" s="33"/>
      <c r="M14" s="33"/>
      <c r="N14" s="33"/>
      <c r="O14" s="33"/>
      <c r="P14" s="33"/>
      <c r="Q14" s="33"/>
    </row>
    <row r="15" spans="2:17" ht="18" customHeight="1" x14ac:dyDescent="0.25">
      <c r="B15" s="68" t="s">
        <v>64</v>
      </c>
      <c r="C15" s="69">
        <v>464429</v>
      </c>
      <c r="D15" s="69">
        <v>425130</v>
      </c>
      <c r="E15" s="69">
        <v>420793</v>
      </c>
      <c r="F15" s="69">
        <v>399526</v>
      </c>
      <c r="G15" s="69">
        <v>424594</v>
      </c>
      <c r="H15" s="69">
        <v>424845</v>
      </c>
      <c r="I15" s="69">
        <v>440749</v>
      </c>
      <c r="J15" s="69">
        <v>437329.01486444985</v>
      </c>
      <c r="K15" s="69">
        <v>450445.99603929924</v>
      </c>
      <c r="L15" s="33"/>
      <c r="M15" s="33"/>
      <c r="N15" s="33"/>
      <c r="O15" s="33"/>
      <c r="P15" s="33"/>
      <c r="Q15" s="33"/>
    </row>
    <row r="16" spans="2:17" ht="18" customHeight="1" x14ac:dyDescent="0.3">
      <c r="B16" s="44" t="s">
        <v>78</v>
      </c>
      <c r="C16" s="53"/>
      <c r="D16" s="53"/>
      <c r="E16" s="53"/>
      <c r="F16" s="53"/>
      <c r="G16" s="53"/>
      <c r="H16" s="48"/>
      <c r="I16" s="48"/>
      <c r="J16" s="48"/>
      <c r="K16" s="48"/>
      <c r="L16" s="33"/>
      <c r="M16" s="33"/>
      <c r="N16" s="33"/>
      <c r="O16" s="33"/>
      <c r="P16" s="33"/>
      <c r="Q16" s="33"/>
    </row>
    <row r="17" spans="2:17" ht="18" customHeight="1" x14ac:dyDescent="0.25">
      <c r="B17" s="47"/>
      <c r="C17" s="48"/>
      <c r="D17" s="43"/>
      <c r="E17" s="48"/>
      <c r="F17" s="43"/>
      <c r="G17" s="43"/>
      <c r="H17" s="48"/>
      <c r="I17" s="48"/>
      <c r="J17" s="48"/>
      <c r="K17" s="48"/>
      <c r="L17" s="33"/>
      <c r="M17" s="33"/>
      <c r="N17" s="33"/>
      <c r="O17" s="33"/>
      <c r="P17" s="33"/>
      <c r="Q17" s="33"/>
    </row>
    <row r="18" spans="2:17" ht="18" customHeight="1" x14ac:dyDescent="0.25">
      <c r="B18" s="182" t="s">
        <v>58</v>
      </c>
      <c r="C18" s="182"/>
      <c r="D18" s="182"/>
      <c r="E18" s="182"/>
      <c r="F18" s="182"/>
      <c r="G18" s="182"/>
      <c r="H18" s="182"/>
      <c r="I18" s="182"/>
      <c r="J18" s="182"/>
      <c r="K18" s="182"/>
      <c r="L18" s="33"/>
      <c r="M18" s="33"/>
      <c r="N18" s="33"/>
      <c r="O18" s="33"/>
      <c r="P18" s="33"/>
      <c r="Q18" s="33"/>
    </row>
    <row r="19" spans="2:17" ht="18" customHeight="1" x14ac:dyDescent="0.25">
      <c r="B19" s="183" t="s">
        <v>40</v>
      </c>
      <c r="C19" s="184" t="s">
        <v>70</v>
      </c>
      <c r="D19" s="185"/>
      <c r="E19" s="185"/>
      <c r="F19" s="185"/>
      <c r="G19" s="185"/>
      <c r="H19" s="185"/>
      <c r="I19" s="186"/>
      <c r="J19" s="183" t="s">
        <v>61</v>
      </c>
      <c r="K19" s="183"/>
      <c r="L19" s="33"/>
      <c r="M19" s="33"/>
      <c r="N19" s="33"/>
      <c r="O19" s="33"/>
      <c r="P19" s="33"/>
      <c r="Q19" s="33"/>
    </row>
    <row r="20" spans="2:17" ht="18" customHeight="1" x14ac:dyDescent="0.25">
      <c r="B20" s="183"/>
      <c r="C20" s="114">
        <v>2015</v>
      </c>
      <c r="D20" s="114">
        <v>2016</v>
      </c>
      <c r="E20" s="114">
        <v>2017</v>
      </c>
      <c r="F20" s="114">
        <v>2018</v>
      </c>
      <c r="G20" s="114">
        <v>2019</v>
      </c>
      <c r="H20" s="114">
        <v>2020</v>
      </c>
      <c r="I20" s="114">
        <v>2021</v>
      </c>
      <c r="J20" s="114">
        <v>2020</v>
      </c>
      <c r="K20" s="114">
        <v>2021</v>
      </c>
      <c r="L20" s="33"/>
      <c r="M20" s="33"/>
      <c r="N20" s="33"/>
      <c r="O20" s="33"/>
      <c r="P20" s="33"/>
      <c r="Q20" s="33"/>
    </row>
    <row r="21" spans="2:17" ht="17.45" customHeight="1" x14ac:dyDescent="0.25">
      <c r="B21" s="68" t="s">
        <v>63</v>
      </c>
      <c r="C21" s="69">
        <v>1933770</v>
      </c>
      <c r="D21" s="69">
        <v>2056299</v>
      </c>
      <c r="E21" s="69">
        <v>2380171</v>
      </c>
      <c r="F21" s="69">
        <v>2834704</v>
      </c>
      <c r="G21" s="69">
        <v>2721316</v>
      </c>
      <c r="H21" s="69">
        <v>2450425</v>
      </c>
      <c r="I21" s="69">
        <v>2435840</v>
      </c>
      <c r="J21" s="69">
        <v>2700969.0903690835</v>
      </c>
      <c r="K21" s="69">
        <v>2680774.3118142816</v>
      </c>
      <c r="L21" s="33"/>
      <c r="M21" s="33"/>
      <c r="N21" s="33"/>
      <c r="O21" s="33"/>
      <c r="P21" s="33"/>
      <c r="Q21" s="33"/>
    </row>
    <row r="22" spans="2:17" ht="17.45" customHeight="1" x14ac:dyDescent="0.25">
      <c r="B22" s="70" t="s">
        <v>66</v>
      </c>
      <c r="C22" s="69">
        <v>673294</v>
      </c>
      <c r="D22" s="69">
        <v>707608</v>
      </c>
      <c r="E22" s="69">
        <v>831560</v>
      </c>
      <c r="F22" s="69">
        <v>1066720</v>
      </c>
      <c r="G22" s="69">
        <v>935640</v>
      </c>
      <c r="H22" s="69">
        <v>746281</v>
      </c>
      <c r="I22" s="69">
        <v>719287</v>
      </c>
      <c r="J22" s="69">
        <v>928644.34696776455</v>
      </c>
      <c r="K22" s="69">
        <v>921700.99948183692</v>
      </c>
      <c r="L22" s="33"/>
      <c r="M22" s="33"/>
      <c r="N22" s="33"/>
      <c r="O22" s="33"/>
      <c r="P22" s="33"/>
      <c r="Q22" s="33"/>
    </row>
    <row r="23" spans="2:17" ht="16.5" x14ac:dyDescent="0.25">
      <c r="B23" s="70" t="s">
        <v>65</v>
      </c>
      <c r="C23" s="69">
        <v>1260477</v>
      </c>
      <c r="D23" s="69">
        <v>1348691</v>
      </c>
      <c r="E23" s="69">
        <v>1548610</v>
      </c>
      <c r="F23" s="69">
        <v>1767984</v>
      </c>
      <c r="G23" s="69">
        <v>1785676</v>
      </c>
      <c r="H23" s="69">
        <v>1704144</v>
      </c>
      <c r="I23" s="69">
        <v>1716553</v>
      </c>
      <c r="J23" s="69">
        <v>1772324.7434013188</v>
      </c>
      <c r="K23" s="69">
        <v>1759073.3123324448</v>
      </c>
      <c r="L23" s="33"/>
      <c r="M23" s="33"/>
      <c r="N23" s="33"/>
      <c r="O23" s="33"/>
      <c r="P23" s="33"/>
      <c r="Q23" s="33"/>
    </row>
    <row r="24" spans="2:17" ht="16.5" x14ac:dyDescent="0.25">
      <c r="B24" s="68" t="s">
        <v>64</v>
      </c>
      <c r="C24" s="69">
        <v>1030261</v>
      </c>
      <c r="D24" s="69">
        <v>1093071</v>
      </c>
      <c r="E24" s="69">
        <v>1274489</v>
      </c>
      <c r="F24" s="69">
        <v>1459107</v>
      </c>
      <c r="G24" s="69">
        <v>1464972</v>
      </c>
      <c r="H24" s="69">
        <v>1405461</v>
      </c>
      <c r="I24" s="69">
        <v>1432662</v>
      </c>
      <c r="J24" s="69">
        <v>1454018.6035933264</v>
      </c>
      <c r="K24" s="69">
        <v>1443147.1042419153</v>
      </c>
      <c r="L24" s="33"/>
      <c r="M24" s="33"/>
      <c r="N24" s="33"/>
      <c r="O24" s="33"/>
      <c r="P24" s="33"/>
      <c r="Q24" s="33"/>
    </row>
    <row r="25" spans="2:17" ht="16.5" x14ac:dyDescent="0.3">
      <c r="B25" s="44" t="s">
        <v>78</v>
      </c>
      <c r="D25" s="53"/>
      <c r="F25" s="53"/>
      <c r="G25" s="56"/>
      <c r="H25" s="56"/>
      <c r="I25" s="56"/>
      <c r="L25" s="33"/>
      <c r="M25" s="33"/>
      <c r="N25" s="33"/>
      <c r="O25" s="33"/>
      <c r="P25" s="33"/>
      <c r="Q25" s="33"/>
    </row>
    <row r="26" spans="2:17" x14ac:dyDescent="0.25">
      <c r="D26" s="43"/>
      <c r="F26" s="43"/>
      <c r="G26" s="43"/>
      <c r="J26" s="56"/>
    </row>
    <row r="27" spans="2:17" x14ac:dyDescent="0.25">
      <c r="B27" s="182" t="s">
        <v>158</v>
      </c>
      <c r="C27" s="182"/>
      <c r="D27" s="182"/>
      <c r="E27" s="182"/>
      <c r="F27" s="182"/>
      <c r="G27" s="182"/>
      <c r="H27" s="182"/>
      <c r="I27" s="182"/>
      <c r="J27" s="182"/>
      <c r="K27" s="182"/>
    </row>
    <row r="28" spans="2:17" x14ac:dyDescent="0.25">
      <c r="B28" s="183" t="s">
        <v>40</v>
      </c>
      <c r="C28" s="184" t="s">
        <v>70</v>
      </c>
      <c r="D28" s="185"/>
      <c r="E28" s="185"/>
      <c r="F28" s="185"/>
      <c r="G28" s="185"/>
      <c r="H28" s="185"/>
      <c r="I28" s="186"/>
      <c r="J28" s="183" t="s">
        <v>61</v>
      </c>
      <c r="K28" s="183"/>
    </row>
    <row r="29" spans="2:17" x14ac:dyDescent="0.25">
      <c r="B29" s="183"/>
      <c r="C29" s="114">
        <v>2015</v>
      </c>
      <c r="D29" s="114">
        <v>2016</v>
      </c>
      <c r="E29" s="114">
        <v>2017</v>
      </c>
      <c r="F29" s="114">
        <v>2018</v>
      </c>
      <c r="G29" s="114">
        <v>2019</v>
      </c>
      <c r="H29" s="114">
        <v>2020</v>
      </c>
      <c r="I29" s="114">
        <v>2021</v>
      </c>
      <c r="J29" s="114">
        <v>2020</v>
      </c>
      <c r="K29" s="114">
        <v>2021</v>
      </c>
    </row>
    <row r="30" spans="2:17" ht="16.5" x14ac:dyDescent="0.25">
      <c r="B30" s="68" t="s">
        <v>63</v>
      </c>
      <c r="C30" s="69">
        <v>3043111</v>
      </c>
      <c r="D30" s="69">
        <v>3056658</v>
      </c>
      <c r="E30" s="69">
        <v>3289690</v>
      </c>
      <c r="F30" s="69">
        <v>3817876</v>
      </c>
      <c r="G30" s="69">
        <v>3784901</v>
      </c>
      <c r="H30" s="69">
        <v>3524373</v>
      </c>
      <c r="I30" s="69">
        <v>3575657</v>
      </c>
      <c r="J30" s="69">
        <v>3796454.6136562843</v>
      </c>
      <c r="K30" s="69">
        <v>3809117.1633323389</v>
      </c>
    </row>
    <row r="31" spans="2:17" ht="16.5" x14ac:dyDescent="0.25">
      <c r="B31" s="70" t="s">
        <v>66</v>
      </c>
      <c r="C31" s="69">
        <v>1168360</v>
      </c>
      <c r="D31" s="69">
        <v>1146727</v>
      </c>
      <c r="E31" s="69">
        <v>1237433</v>
      </c>
      <c r="F31" s="69">
        <v>1520032</v>
      </c>
      <c r="G31" s="69">
        <v>1434605</v>
      </c>
      <c r="H31" s="69">
        <v>1268005</v>
      </c>
      <c r="I31" s="69">
        <v>1277442</v>
      </c>
      <c r="J31" s="69">
        <v>1451207.1633315326</v>
      </c>
      <c r="K31" s="69">
        <v>1468977.6562534203</v>
      </c>
    </row>
    <row r="32" spans="2:17" ht="16.5" x14ac:dyDescent="0.25">
      <c r="B32" s="70" t="s">
        <v>65</v>
      </c>
      <c r="C32" s="69">
        <v>1874752</v>
      </c>
      <c r="D32" s="69">
        <v>1909931</v>
      </c>
      <c r="E32" s="69">
        <v>2052256</v>
      </c>
      <c r="F32" s="69">
        <v>2297844</v>
      </c>
      <c r="G32" s="69">
        <v>2350296</v>
      </c>
      <c r="H32" s="69">
        <v>2256368</v>
      </c>
      <c r="I32" s="69">
        <v>2298215</v>
      </c>
      <c r="J32" s="69">
        <v>2345247.4503247519</v>
      </c>
      <c r="K32" s="69">
        <v>2340139.5070789186</v>
      </c>
    </row>
    <row r="33" spans="2:11" ht="16.5" x14ac:dyDescent="0.25">
      <c r="B33" s="68" t="s">
        <v>64</v>
      </c>
      <c r="C33" s="69">
        <v>1494690</v>
      </c>
      <c r="D33" s="69">
        <v>1518201</v>
      </c>
      <c r="E33" s="69">
        <v>1695282</v>
      </c>
      <c r="F33" s="69">
        <v>1858633</v>
      </c>
      <c r="G33" s="69">
        <v>1889566</v>
      </c>
      <c r="H33" s="69">
        <v>1830306</v>
      </c>
      <c r="I33" s="69">
        <v>1873411</v>
      </c>
      <c r="J33" s="69">
        <v>1891347.6184577763</v>
      </c>
      <c r="K33" s="69">
        <v>1893593.1002812146</v>
      </c>
    </row>
    <row r="34" spans="2:11" ht="16.5" x14ac:dyDescent="0.3">
      <c r="B34" s="44" t="s">
        <v>78</v>
      </c>
      <c r="D34" s="53"/>
      <c r="F34" s="53"/>
      <c r="G34" s="56"/>
      <c r="H34" s="56"/>
      <c r="I34" s="56"/>
    </row>
    <row r="35" spans="2:11" x14ac:dyDescent="0.25">
      <c r="D35" s="43"/>
      <c r="F35" s="43"/>
      <c r="G35" s="43"/>
      <c r="J35" s="56"/>
    </row>
    <row r="38" spans="2:11" ht="32.1" customHeight="1" x14ac:dyDescent="0.25">
      <c r="B38" s="180" t="s">
        <v>157</v>
      </c>
      <c r="C38" s="181"/>
      <c r="D38" s="181"/>
      <c r="E38" s="181"/>
      <c r="F38" s="181"/>
      <c r="G38" s="181"/>
      <c r="H38" s="181"/>
      <c r="I38" s="181"/>
      <c r="J38" s="181"/>
      <c r="K38" s="181"/>
    </row>
    <row r="40" spans="2:11" x14ac:dyDescent="0.25">
      <c r="B40" s="39"/>
      <c r="C40" s="39"/>
      <c r="D40" s="39"/>
      <c r="E40" s="39"/>
      <c r="F40" s="39"/>
      <c r="G40" s="39"/>
      <c r="H40" s="39"/>
      <c r="I40" s="39"/>
    </row>
    <row r="41" spans="2:11" x14ac:dyDescent="0.25">
      <c r="B41" s="110" t="str">
        <f>B12</f>
        <v>Producción</v>
      </c>
      <c r="C41" s="39">
        <v>2015</v>
      </c>
      <c r="D41" s="39">
        <v>2016</v>
      </c>
      <c r="E41" s="39">
        <v>2017</v>
      </c>
      <c r="F41" s="39">
        <v>2018</v>
      </c>
      <c r="G41" s="39">
        <v>2019</v>
      </c>
      <c r="H41" s="39">
        <v>2020</v>
      </c>
      <c r="I41" s="39">
        <v>2021</v>
      </c>
      <c r="J41" s="45"/>
      <c r="K41" s="45"/>
    </row>
    <row r="42" spans="2:11" x14ac:dyDescent="0.25">
      <c r="B42" s="117" t="s">
        <v>97</v>
      </c>
      <c r="C42" s="51">
        <f t="shared" ref="C42:I42" si="0">+C12+C21</f>
        <v>3043111</v>
      </c>
      <c r="D42" s="51">
        <f t="shared" si="0"/>
        <v>3056658</v>
      </c>
      <c r="E42" s="51">
        <f t="shared" si="0"/>
        <v>3289690</v>
      </c>
      <c r="F42" s="51">
        <f t="shared" si="0"/>
        <v>3817876</v>
      </c>
      <c r="G42" s="51">
        <f t="shared" si="0"/>
        <v>3784901</v>
      </c>
      <c r="H42" s="51">
        <f t="shared" si="0"/>
        <v>3524373</v>
      </c>
      <c r="I42" s="51">
        <f t="shared" si="0"/>
        <v>3575657</v>
      </c>
      <c r="J42" s="45"/>
      <c r="K42" s="45"/>
    </row>
    <row r="43" spans="2:11" x14ac:dyDescent="0.25">
      <c r="B43" s="33" t="str">
        <f>J10</f>
        <v>Escenario sin COVID-19</v>
      </c>
      <c r="C43" s="51">
        <f>C42</f>
        <v>3043111</v>
      </c>
      <c r="D43" s="51">
        <f>D42</f>
        <v>3056658</v>
      </c>
      <c r="E43" s="51">
        <f>E42</f>
        <v>3289690</v>
      </c>
      <c r="F43" s="51">
        <f>F42</f>
        <v>3817876</v>
      </c>
      <c r="G43" s="51">
        <f>G42</f>
        <v>3784901</v>
      </c>
      <c r="H43" s="51">
        <f>J12+J21</f>
        <v>3796454.6136562843</v>
      </c>
      <c r="I43" s="51">
        <f>K12+K21</f>
        <v>3809117.1633323389</v>
      </c>
      <c r="J43" s="45"/>
      <c r="K43" s="45"/>
    </row>
    <row r="56" spans="2:11" ht="15.75" x14ac:dyDescent="0.3">
      <c r="B56" s="36" t="s">
        <v>52</v>
      </c>
    </row>
    <row r="63" spans="2:11" ht="32.1" customHeight="1" x14ac:dyDescent="0.25">
      <c r="B63" s="180" t="s">
        <v>156</v>
      </c>
      <c r="C63" s="181"/>
      <c r="D63" s="181"/>
      <c r="E63" s="181"/>
      <c r="F63" s="181"/>
      <c r="G63" s="181"/>
      <c r="H63" s="181"/>
      <c r="I63" s="181"/>
      <c r="J63" s="181"/>
      <c r="K63" s="181"/>
    </row>
    <row r="65" spans="2:11" x14ac:dyDescent="0.25">
      <c r="B65" s="39"/>
      <c r="C65" s="39"/>
      <c r="D65" s="39"/>
      <c r="E65" s="39"/>
      <c r="F65" s="39"/>
      <c r="G65" s="39"/>
      <c r="H65" s="39"/>
      <c r="I65" s="39"/>
    </row>
    <row r="66" spans="2:11" x14ac:dyDescent="0.25">
      <c r="B66" s="110" t="str">
        <f>B13</f>
        <v xml:space="preserve">  Consumo intermedio</v>
      </c>
      <c r="C66" s="39">
        <v>2015</v>
      </c>
      <c r="D66" s="39">
        <v>2016</v>
      </c>
      <c r="E66" s="39">
        <v>2017</v>
      </c>
      <c r="F66" s="39">
        <v>2018</v>
      </c>
      <c r="G66" s="39">
        <v>2019</v>
      </c>
      <c r="H66" s="39">
        <v>2020</v>
      </c>
      <c r="I66" s="39">
        <v>2021</v>
      </c>
      <c r="J66" s="45"/>
      <c r="K66" s="45"/>
    </row>
    <row r="67" spans="2:11" x14ac:dyDescent="0.25">
      <c r="B67" s="110" t="str">
        <f>B42</f>
        <v>Situación real</v>
      </c>
      <c r="C67" s="51">
        <f t="shared" ref="C67:I67" si="1">C13+C22</f>
        <v>1168360</v>
      </c>
      <c r="D67" s="51">
        <f t="shared" si="1"/>
        <v>1146727</v>
      </c>
      <c r="E67" s="51">
        <f t="shared" si="1"/>
        <v>1237433</v>
      </c>
      <c r="F67" s="51">
        <f t="shared" si="1"/>
        <v>1520032</v>
      </c>
      <c r="G67" s="51">
        <f t="shared" si="1"/>
        <v>1434605</v>
      </c>
      <c r="H67" s="51">
        <f t="shared" si="1"/>
        <v>1268005</v>
      </c>
      <c r="I67" s="51">
        <f t="shared" si="1"/>
        <v>1277442</v>
      </c>
      <c r="J67" s="45"/>
      <c r="K67" s="45"/>
    </row>
    <row r="68" spans="2:11" x14ac:dyDescent="0.25">
      <c r="B68" s="39" t="str">
        <f>B43</f>
        <v>Escenario sin COVID-19</v>
      </c>
      <c r="C68" s="51">
        <f>C67</f>
        <v>1168360</v>
      </c>
      <c r="D68" s="51">
        <f>D67</f>
        <v>1146727</v>
      </c>
      <c r="E68" s="51">
        <f>E67</f>
        <v>1237433</v>
      </c>
      <c r="F68" s="51">
        <f>F67</f>
        <v>1520032</v>
      </c>
      <c r="G68" s="51">
        <f>G67</f>
        <v>1434605</v>
      </c>
      <c r="H68" s="51">
        <f>+J13+J22</f>
        <v>1451207.1633315326</v>
      </c>
      <c r="I68" s="51">
        <f>+K13+K22</f>
        <v>1468977.6562534203</v>
      </c>
      <c r="J68" s="45"/>
      <c r="K68" s="45"/>
    </row>
    <row r="81" spans="2:11" ht="15.75" x14ac:dyDescent="0.3">
      <c r="B81" s="36" t="s">
        <v>52</v>
      </c>
    </row>
    <row r="88" spans="2:11" ht="32.1" customHeight="1" x14ac:dyDescent="0.25">
      <c r="B88" s="180" t="s">
        <v>155</v>
      </c>
      <c r="C88" s="181"/>
      <c r="D88" s="181"/>
      <c r="E88" s="181"/>
      <c r="F88" s="181"/>
      <c r="G88" s="181"/>
      <c r="H88" s="181"/>
      <c r="I88" s="181"/>
      <c r="J88" s="181"/>
      <c r="K88" s="181"/>
    </row>
    <row r="89" spans="2:11" x14ac:dyDescent="0.25">
      <c r="B89" s="33"/>
      <c r="C89" s="33"/>
      <c r="D89" s="33"/>
      <c r="E89" s="33"/>
      <c r="F89" s="33"/>
      <c r="G89" s="33"/>
      <c r="H89" s="33"/>
      <c r="I89" s="33"/>
      <c r="J89" s="33"/>
      <c r="K89" s="33"/>
    </row>
    <row r="90" spans="2:11" x14ac:dyDescent="0.25">
      <c r="B90" s="33"/>
      <c r="C90" s="33"/>
      <c r="D90" s="33"/>
      <c r="E90" s="33"/>
      <c r="F90" s="33"/>
      <c r="G90" s="33"/>
      <c r="H90" s="33"/>
      <c r="I90" s="33"/>
      <c r="J90" s="33"/>
      <c r="K90" s="33"/>
    </row>
    <row r="91" spans="2:11" x14ac:dyDescent="0.25">
      <c r="B91" s="117" t="str">
        <f>B14</f>
        <v xml:space="preserve">  Valor agregado bruto</v>
      </c>
      <c r="C91" s="33">
        <v>2015</v>
      </c>
      <c r="D91" s="33">
        <v>2016</v>
      </c>
      <c r="E91" s="33">
        <v>2017</v>
      </c>
      <c r="F91" s="33">
        <v>2018</v>
      </c>
      <c r="G91" s="33">
        <v>2019</v>
      </c>
      <c r="H91" s="33">
        <v>2020</v>
      </c>
      <c r="I91" s="33">
        <v>2021</v>
      </c>
      <c r="J91" s="33"/>
      <c r="K91" s="33"/>
    </row>
    <row r="92" spans="2:11" x14ac:dyDescent="0.25">
      <c r="B92" s="117" t="str">
        <f>B67</f>
        <v>Situación real</v>
      </c>
      <c r="C92" s="62">
        <f t="shared" ref="C92:I92" si="2">+C14+C23</f>
        <v>1874752</v>
      </c>
      <c r="D92" s="62">
        <f t="shared" si="2"/>
        <v>1909931</v>
      </c>
      <c r="E92" s="62">
        <f t="shared" si="2"/>
        <v>2052256</v>
      </c>
      <c r="F92" s="62">
        <f t="shared" si="2"/>
        <v>2297844</v>
      </c>
      <c r="G92" s="62">
        <f t="shared" si="2"/>
        <v>2350296</v>
      </c>
      <c r="H92" s="62">
        <f t="shared" si="2"/>
        <v>2256368</v>
      </c>
      <c r="I92" s="62">
        <f t="shared" si="2"/>
        <v>2298215</v>
      </c>
      <c r="J92" s="33"/>
      <c r="K92" s="33"/>
    </row>
    <row r="93" spans="2:11" x14ac:dyDescent="0.25">
      <c r="B93" s="117" t="str">
        <f>B68</f>
        <v>Escenario sin COVID-19</v>
      </c>
      <c r="C93" s="62">
        <f>C92</f>
        <v>1874752</v>
      </c>
      <c r="D93" s="62">
        <f>D92</f>
        <v>1909931</v>
      </c>
      <c r="E93" s="62">
        <f>E92</f>
        <v>2052256</v>
      </c>
      <c r="F93" s="62">
        <f>F92</f>
        <v>2297844</v>
      </c>
      <c r="G93" s="62">
        <f>G92</f>
        <v>2350296</v>
      </c>
      <c r="H93" s="62">
        <f>J14+J23</f>
        <v>2345247.4503247519</v>
      </c>
      <c r="I93" s="62">
        <f>K14+K23</f>
        <v>2340139.5070789186</v>
      </c>
      <c r="J93" s="33"/>
      <c r="K93" s="33"/>
    </row>
    <row r="94" spans="2:11" x14ac:dyDescent="0.25">
      <c r="B94" s="117"/>
      <c r="C94" s="33"/>
      <c r="D94" s="33"/>
      <c r="E94" s="33"/>
      <c r="F94" s="33"/>
      <c r="G94" s="33"/>
      <c r="H94" s="33"/>
      <c r="I94" s="33"/>
      <c r="J94" s="33"/>
      <c r="K94" s="33"/>
    </row>
    <row r="95" spans="2:11" x14ac:dyDescent="0.25">
      <c r="B95" s="117"/>
      <c r="C95" s="33"/>
      <c r="D95" s="33"/>
      <c r="E95" s="33"/>
      <c r="F95" s="33"/>
      <c r="G95" s="33"/>
      <c r="H95" s="33"/>
      <c r="I95" s="33"/>
      <c r="J95" s="33"/>
      <c r="K95" s="33"/>
    </row>
    <row r="96" spans="2:11" x14ac:dyDescent="0.25">
      <c r="B96" s="33"/>
      <c r="C96" s="33"/>
      <c r="D96" s="33"/>
      <c r="E96" s="33"/>
      <c r="F96" s="33"/>
      <c r="G96" s="33"/>
      <c r="H96" s="33"/>
      <c r="I96" s="33"/>
      <c r="J96" s="33"/>
      <c r="K96" s="33"/>
    </row>
    <row r="97" spans="2:11" x14ac:dyDescent="0.25">
      <c r="B97" s="33"/>
      <c r="C97" s="33"/>
      <c r="D97" s="33"/>
      <c r="E97" s="33"/>
      <c r="F97" s="33"/>
      <c r="G97" s="33"/>
      <c r="H97" s="33"/>
      <c r="I97" s="33"/>
      <c r="J97" s="33"/>
      <c r="K97" s="33"/>
    </row>
    <row r="98" spans="2:11" x14ac:dyDescent="0.25">
      <c r="B98" s="33"/>
      <c r="C98" s="33"/>
      <c r="D98" s="33"/>
      <c r="E98" s="33"/>
      <c r="F98" s="33"/>
      <c r="G98" s="33"/>
      <c r="H98" s="33"/>
      <c r="I98" s="33"/>
      <c r="J98" s="33"/>
      <c r="K98" s="33"/>
    </row>
    <row r="99" spans="2:11" x14ac:dyDescent="0.25">
      <c r="B99" s="33"/>
      <c r="C99" s="33"/>
      <c r="D99" s="33"/>
      <c r="E99" s="33"/>
      <c r="F99" s="33"/>
      <c r="G99" s="33"/>
      <c r="H99" s="33"/>
      <c r="I99" s="33"/>
      <c r="J99" s="33"/>
      <c r="K99" s="33"/>
    </row>
    <row r="100" spans="2:11" x14ac:dyDescent="0.25">
      <c r="B100" s="33"/>
      <c r="C100" s="33"/>
      <c r="D100" s="33"/>
      <c r="E100" s="33"/>
      <c r="F100" s="33"/>
      <c r="G100" s="33"/>
      <c r="H100" s="33"/>
      <c r="I100" s="33"/>
      <c r="J100" s="33"/>
      <c r="K100" s="33"/>
    </row>
    <row r="101" spans="2:11" x14ac:dyDescent="0.25">
      <c r="B101" s="33"/>
      <c r="C101" s="33"/>
      <c r="D101" s="33"/>
      <c r="E101" s="33"/>
      <c r="F101" s="33"/>
      <c r="G101" s="33"/>
      <c r="H101" s="33"/>
      <c r="I101" s="33"/>
      <c r="J101" s="33"/>
      <c r="K101" s="33"/>
    </row>
    <row r="102" spans="2:11" x14ac:dyDescent="0.25">
      <c r="B102" s="33"/>
      <c r="C102" s="33"/>
      <c r="D102" s="33"/>
      <c r="E102" s="33"/>
      <c r="F102" s="33"/>
      <c r="G102" s="33"/>
      <c r="H102" s="33"/>
      <c r="I102" s="33"/>
      <c r="J102" s="33"/>
      <c r="K102" s="33"/>
    </row>
    <row r="106" spans="2:11" ht="15.75" x14ac:dyDescent="0.3">
      <c r="B106" s="36" t="s">
        <v>52</v>
      </c>
    </row>
    <row r="113" spans="2:11" ht="32.1" customHeight="1" x14ac:dyDescent="0.25">
      <c r="B113" s="180" t="s">
        <v>154</v>
      </c>
      <c r="C113" s="181"/>
      <c r="D113" s="181"/>
      <c r="E113" s="181"/>
      <c r="F113" s="181"/>
      <c r="G113" s="181"/>
      <c r="H113" s="181"/>
      <c r="I113" s="181"/>
      <c r="J113" s="181"/>
      <c r="K113" s="181"/>
    </row>
    <row r="115" spans="2:11" x14ac:dyDescent="0.25">
      <c r="B115" s="39"/>
      <c r="C115" s="39"/>
      <c r="D115" s="39"/>
      <c r="E115" s="39"/>
      <c r="F115" s="39"/>
      <c r="G115" s="39"/>
      <c r="H115" s="39"/>
      <c r="I115" s="39"/>
    </row>
    <row r="116" spans="2:11" x14ac:dyDescent="0.25">
      <c r="B116" s="110" t="str">
        <f>B15</f>
        <v>Remuneraciones</v>
      </c>
      <c r="C116" s="39">
        <v>2015</v>
      </c>
      <c r="D116" s="39">
        <v>2016</v>
      </c>
      <c r="E116" s="39">
        <v>2017</v>
      </c>
      <c r="F116" s="39">
        <v>2018</v>
      </c>
      <c r="G116" s="39">
        <v>2019</v>
      </c>
      <c r="H116" s="39">
        <v>2020</v>
      </c>
      <c r="I116" s="39">
        <v>2021</v>
      </c>
      <c r="J116" s="45"/>
      <c r="K116" s="45"/>
    </row>
    <row r="117" spans="2:11" x14ac:dyDescent="0.25">
      <c r="B117" s="110" t="str">
        <f>B92</f>
        <v>Situación real</v>
      </c>
      <c r="C117" s="51">
        <f t="shared" ref="C117:I117" si="3">+C15+C24</f>
        <v>1494690</v>
      </c>
      <c r="D117" s="51">
        <f t="shared" si="3"/>
        <v>1518201</v>
      </c>
      <c r="E117" s="51">
        <f t="shared" si="3"/>
        <v>1695282</v>
      </c>
      <c r="F117" s="51">
        <f t="shared" si="3"/>
        <v>1858633</v>
      </c>
      <c r="G117" s="51">
        <f t="shared" si="3"/>
        <v>1889566</v>
      </c>
      <c r="H117" s="51">
        <f t="shared" si="3"/>
        <v>1830306</v>
      </c>
      <c r="I117" s="51">
        <f t="shared" si="3"/>
        <v>1873411</v>
      </c>
      <c r="J117" s="45"/>
      <c r="K117" s="45"/>
    </row>
    <row r="118" spans="2:11" x14ac:dyDescent="0.25">
      <c r="B118" s="110" t="str">
        <f>B93</f>
        <v>Escenario sin COVID-19</v>
      </c>
      <c r="C118" s="51">
        <f>C117</f>
        <v>1494690</v>
      </c>
      <c r="D118" s="51">
        <f>D117</f>
        <v>1518201</v>
      </c>
      <c r="E118" s="51">
        <f>E117</f>
        <v>1695282</v>
      </c>
      <c r="F118" s="51">
        <f>F117</f>
        <v>1858633</v>
      </c>
      <c r="G118" s="51">
        <f>G117</f>
        <v>1889566</v>
      </c>
      <c r="H118" s="51">
        <f>+J15+J24</f>
        <v>1891347.6184577763</v>
      </c>
      <c r="I118" s="51">
        <f>+K15+K24</f>
        <v>1893593.1002812146</v>
      </c>
      <c r="J118" s="45"/>
      <c r="K118" s="45"/>
    </row>
    <row r="119" spans="2:11" x14ac:dyDescent="0.25">
      <c r="B119" s="39"/>
      <c r="C119" s="39"/>
      <c r="D119" s="39"/>
      <c r="E119" s="39"/>
      <c r="F119" s="39"/>
      <c r="G119" s="39"/>
      <c r="H119" s="39"/>
      <c r="I119" s="39"/>
    </row>
    <row r="132" spans="2:2" ht="15.75" x14ac:dyDescent="0.3">
      <c r="B132" s="36" t="s">
        <v>52</v>
      </c>
    </row>
  </sheetData>
  <sheetProtection selectLockedCells="1" selectUnlockedCells="1"/>
  <mergeCells count="19">
    <mergeCell ref="B19:B20"/>
    <mergeCell ref="C19:I19"/>
    <mergeCell ref="J19:K19"/>
    <mergeCell ref="B3:K3"/>
    <mergeCell ref="B4:K4"/>
    <mergeCell ref="B7:K7"/>
    <mergeCell ref="B9:K9"/>
    <mergeCell ref="B10:B11"/>
    <mergeCell ref="C10:I10"/>
    <mergeCell ref="J10:K10"/>
    <mergeCell ref="B18:K18"/>
    <mergeCell ref="B88:K88"/>
    <mergeCell ref="B113:K113"/>
    <mergeCell ref="B27:K27"/>
    <mergeCell ref="B28:B29"/>
    <mergeCell ref="C28:I28"/>
    <mergeCell ref="J28:K28"/>
    <mergeCell ref="B38:K38"/>
    <mergeCell ref="B63:K63"/>
  </mergeCells>
  <hyperlinks>
    <hyperlink ref="B6" location="Indice!A1" display="Índice"/>
    <hyperlink ref="K6" location="'2.3_Act_ambu'!A1" display="Siguiente"/>
    <hyperlink ref="J6" location="'2.1_Regulación'!A1" display="Anterior"/>
  </hyperlinks>
  <pageMargins left="0.25" right="0.25" top="0.75" bottom="0.75" header="0.3" footer="0.3"/>
  <pageSetup paperSize="9" scale="43" orientation="portrait" horizontalDpi="4294967293" verticalDpi="3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32"/>
  <sheetViews>
    <sheetView showGridLines="0" showZeros="0" zoomScale="70" zoomScaleNormal="70" zoomScaleSheetLayoutView="100" workbookViewId="0">
      <selection activeCell="J6" sqref="J6"/>
    </sheetView>
  </sheetViews>
  <sheetFormatPr baseColWidth="10" defaultRowHeight="15" x14ac:dyDescent="0.25"/>
  <cols>
    <col min="1" max="1" width="5.85546875" customWidth="1"/>
    <col min="2" max="2" width="30.7109375" customWidth="1"/>
    <col min="3" max="11" width="15.5703125" customWidth="1"/>
    <col min="12" max="14" width="11.42578125" style="177" customWidth="1"/>
    <col min="15" max="209" width="11.42578125" customWidth="1"/>
    <col min="210" max="210" width="2.7109375" customWidth="1"/>
    <col min="211" max="211" width="5.5703125" customWidth="1"/>
    <col min="212" max="212" width="14.5703125" customWidth="1"/>
    <col min="213" max="213" width="11.85546875" customWidth="1"/>
    <col min="214" max="216" width="15.7109375" customWidth="1"/>
  </cols>
  <sheetData>
    <row r="1" spans="2:11" ht="75" customHeight="1" x14ac:dyDescent="0.25"/>
    <row r="2" spans="2:11" ht="18.75" customHeight="1" x14ac:dyDescent="0.25"/>
    <row r="3" spans="2:11" ht="18.75" customHeight="1" x14ac:dyDescent="0.25">
      <c r="B3" s="214" t="s">
        <v>191</v>
      </c>
      <c r="C3" s="187"/>
      <c r="D3" s="187"/>
      <c r="E3" s="187"/>
      <c r="F3" s="187"/>
      <c r="G3" s="187"/>
      <c r="H3" s="187"/>
      <c r="I3" s="187"/>
      <c r="J3" s="187"/>
      <c r="K3" s="187"/>
    </row>
    <row r="4" spans="2:11" ht="42" customHeight="1" x14ac:dyDescent="0.25">
      <c r="B4" s="188" t="s">
        <v>159</v>
      </c>
      <c r="C4" s="188"/>
      <c r="D4" s="188"/>
      <c r="E4" s="188"/>
      <c r="F4" s="188"/>
      <c r="G4" s="188"/>
      <c r="H4" s="188"/>
      <c r="I4" s="188"/>
      <c r="J4" s="188"/>
      <c r="K4" s="188"/>
    </row>
    <row r="5" spans="2:11" ht="10.5" customHeight="1" x14ac:dyDescent="0.25">
      <c r="B5" s="115"/>
    </row>
    <row r="6" spans="2:11" ht="19.5" customHeight="1" x14ac:dyDescent="0.25">
      <c r="B6" s="38" t="s">
        <v>38</v>
      </c>
      <c r="H6" s="40"/>
      <c r="J6" s="40" t="s">
        <v>54</v>
      </c>
      <c r="K6" s="40" t="s">
        <v>53</v>
      </c>
    </row>
    <row r="7" spans="2:11" ht="23.25" customHeight="1" x14ac:dyDescent="0.25">
      <c r="B7" s="189" t="s">
        <v>51</v>
      </c>
      <c r="C7" s="189"/>
      <c r="D7" s="189"/>
      <c r="E7" s="189"/>
      <c r="F7" s="189"/>
      <c r="G7" s="189"/>
      <c r="H7" s="189"/>
      <c r="I7" s="189"/>
      <c r="J7" s="189"/>
      <c r="K7" s="189"/>
    </row>
    <row r="8" spans="2:11" ht="15.75" customHeight="1" x14ac:dyDescent="0.25">
      <c r="B8" s="116"/>
      <c r="C8" s="116"/>
      <c r="D8" s="116"/>
      <c r="E8" s="116"/>
      <c r="F8" s="116"/>
      <c r="G8" s="116"/>
      <c r="H8" s="116"/>
      <c r="I8" s="116"/>
      <c r="J8" s="116"/>
    </row>
    <row r="9" spans="2:11" ht="21.75" customHeight="1" x14ac:dyDescent="0.25">
      <c r="B9" s="182" t="s">
        <v>59</v>
      </c>
      <c r="C9" s="182"/>
      <c r="D9" s="182"/>
      <c r="E9" s="182"/>
      <c r="F9" s="182"/>
      <c r="G9" s="182"/>
      <c r="H9" s="182"/>
      <c r="I9" s="182"/>
      <c r="J9" s="182"/>
      <c r="K9" s="182"/>
    </row>
    <row r="10" spans="2:11" ht="18" customHeight="1" x14ac:dyDescent="0.25">
      <c r="B10" s="183" t="s">
        <v>40</v>
      </c>
      <c r="C10" s="184" t="s">
        <v>70</v>
      </c>
      <c r="D10" s="185"/>
      <c r="E10" s="185"/>
      <c r="F10" s="185"/>
      <c r="G10" s="185"/>
      <c r="H10" s="185"/>
      <c r="I10" s="186"/>
      <c r="J10" s="183" t="s">
        <v>61</v>
      </c>
      <c r="K10" s="183"/>
    </row>
    <row r="11" spans="2:11" ht="18" customHeight="1" x14ac:dyDescent="0.25">
      <c r="B11" s="183"/>
      <c r="C11" s="114">
        <v>2015</v>
      </c>
      <c r="D11" s="114">
        <v>2016</v>
      </c>
      <c r="E11" s="114">
        <v>2017</v>
      </c>
      <c r="F11" s="114">
        <v>2018</v>
      </c>
      <c r="G11" s="114">
        <v>2019</v>
      </c>
      <c r="H11" s="114">
        <v>2020</v>
      </c>
      <c r="I11" s="114">
        <v>2021</v>
      </c>
      <c r="J11" s="114">
        <v>2020</v>
      </c>
      <c r="K11" s="114">
        <v>2021</v>
      </c>
    </row>
    <row r="12" spans="2:11" ht="18" customHeight="1" x14ac:dyDescent="0.25">
      <c r="B12" s="68" t="s">
        <v>63</v>
      </c>
      <c r="C12" s="69">
        <v>876923</v>
      </c>
      <c r="D12" s="69">
        <v>954269</v>
      </c>
      <c r="E12" s="69">
        <v>915191</v>
      </c>
      <c r="F12" s="69">
        <v>925982</v>
      </c>
      <c r="G12" s="69">
        <v>1007860</v>
      </c>
      <c r="H12" s="69">
        <v>936819</v>
      </c>
      <c r="I12" s="69">
        <v>1041973</v>
      </c>
      <c r="J12" s="69">
        <v>1039748.2373990326</v>
      </c>
      <c r="K12" s="69">
        <v>1072645.4042966233</v>
      </c>
    </row>
    <row r="13" spans="2:11" ht="18" customHeight="1" x14ac:dyDescent="0.25">
      <c r="B13" s="70" t="s">
        <v>66</v>
      </c>
      <c r="C13" s="69">
        <v>366957</v>
      </c>
      <c r="D13" s="69">
        <v>390955</v>
      </c>
      <c r="E13" s="69">
        <v>377511</v>
      </c>
      <c r="F13" s="69">
        <v>355690</v>
      </c>
      <c r="G13" s="69">
        <v>396085</v>
      </c>
      <c r="H13" s="69">
        <v>391316</v>
      </c>
      <c r="I13" s="69">
        <v>428936</v>
      </c>
      <c r="J13" s="69">
        <v>408616.95137240866</v>
      </c>
      <c r="K13" s="69">
        <v>421545.40805352735</v>
      </c>
    </row>
    <row r="14" spans="2:11" ht="18" customHeight="1" x14ac:dyDescent="0.25">
      <c r="B14" s="70" t="s">
        <v>65</v>
      </c>
      <c r="C14" s="69">
        <v>509966</v>
      </c>
      <c r="D14" s="69">
        <v>563314</v>
      </c>
      <c r="E14" s="69">
        <v>537680</v>
      </c>
      <c r="F14" s="69">
        <v>570292</v>
      </c>
      <c r="G14" s="69">
        <v>611775</v>
      </c>
      <c r="H14" s="69">
        <v>545503</v>
      </c>
      <c r="I14" s="69">
        <v>613037</v>
      </c>
      <c r="J14" s="69">
        <v>631131.28602662391</v>
      </c>
      <c r="K14" s="69">
        <v>651099.99624309596</v>
      </c>
    </row>
    <row r="15" spans="2:11" ht="18" customHeight="1" x14ac:dyDescent="0.25">
      <c r="B15" s="68" t="s">
        <v>64</v>
      </c>
      <c r="C15" s="69">
        <v>326501</v>
      </c>
      <c r="D15" s="69">
        <v>346027</v>
      </c>
      <c r="E15" s="69">
        <v>339906</v>
      </c>
      <c r="F15" s="69">
        <v>352137</v>
      </c>
      <c r="G15" s="69">
        <v>374127</v>
      </c>
      <c r="H15" s="69">
        <v>356602</v>
      </c>
      <c r="I15" s="69">
        <v>391165</v>
      </c>
      <c r="J15" s="69">
        <v>385964.21012183023</v>
      </c>
      <c r="K15" s="69">
        <v>398175.94425146625</v>
      </c>
    </row>
    <row r="16" spans="2:11" ht="18" customHeight="1" x14ac:dyDescent="0.3">
      <c r="B16" s="44" t="s">
        <v>78</v>
      </c>
      <c r="C16" s="53"/>
      <c r="D16" s="53"/>
      <c r="E16" s="53"/>
      <c r="F16" s="53"/>
      <c r="G16" s="53"/>
      <c r="H16" s="48"/>
      <c r="I16" s="48"/>
      <c r="J16" s="48"/>
      <c r="K16" s="48"/>
    </row>
    <row r="17" spans="2:11" ht="18" customHeight="1" x14ac:dyDescent="0.25">
      <c r="B17" s="47"/>
      <c r="C17" s="48"/>
      <c r="D17" s="43"/>
      <c r="E17" s="48"/>
      <c r="F17" s="43"/>
      <c r="G17" s="43"/>
      <c r="H17" s="48"/>
      <c r="I17" s="48"/>
      <c r="J17" s="48"/>
      <c r="K17" s="48"/>
    </row>
    <row r="18" spans="2:11" ht="18" customHeight="1" x14ac:dyDescent="0.25">
      <c r="B18" s="182" t="s">
        <v>58</v>
      </c>
      <c r="C18" s="182"/>
      <c r="D18" s="182"/>
      <c r="E18" s="182"/>
      <c r="F18" s="182"/>
      <c r="G18" s="182"/>
      <c r="H18" s="182"/>
      <c r="I18" s="182"/>
      <c r="J18" s="182"/>
      <c r="K18" s="182"/>
    </row>
    <row r="19" spans="2:11" ht="18" customHeight="1" x14ac:dyDescent="0.25">
      <c r="B19" s="183" t="s">
        <v>40</v>
      </c>
      <c r="C19" s="184" t="s">
        <v>70</v>
      </c>
      <c r="D19" s="185"/>
      <c r="E19" s="185"/>
      <c r="F19" s="185"/>
      <c r="G19" s="185"/>
      <c r="H19" s="185"/>
      <c r="I19" s="186"/>
      <c r="J19" s="183" t="s">
        <v>61</v>
      </c>
      <c r="K19" s="183"/>
    </row>
    <row r="20" spans="2:11" ht="18" customHeight="1" x14ac:dyDescent="0.25">
      <c r="B20" s="183"/>
      <c r="C20" s="114">
        <v>2015</v>
      </c>
      <c r="D20" s="114">
        <v>2016</v>
      </c>
      <c r="E20" s="114">
        <v>2017</v>
      </c>
      <c r="F20" s="114">
        <v>2018</v>
      </c>
      <c r="G20" s="114">
        <v>2019</v>
      </c>
      <c r="H20" s="114">
        <v>2020</v>
      </c>
      <c r="I20" s="114">
        <v>2021</v>
      </c>
      <c r="J20" s="114">
        <v>2020</v>
      </c>
      <c r="K20" s="114">
        <v>2021</v>
      </c>
    </row>
    <row r="21" spans="2:11" ht="17.45" customHeight="1" x14ac:dyDescent="0.25">
      <c r="B21" s="68" t="s">
        <v>63</v>
      </c>
      <c r="C21" s="69">
        <v>1169087</v>
      </c>
      <c r="D21" s="69">
        <v>1219029</v>
      </c>
      <c r="E21" s="69">
        <v>1367009</v>
      </c>
      <c r="F21" s="69">
        <v>1427779</v>
      </c>
      <c r="G21" s="69">
        <v>1367671</v>
      </c>
      <c r="H21" s="69">
        <v>1377640</v>
      </c>
      <c r="I21" s="69">
        <v>1351920</v>
      </c>
      <c r="J21" s="69">
        <v>1340727.5888834493</v>
      </c>
      <c r="K21" s="69">
        <v>1314314.968726563</v>
      </c>
    </row>
    <row r="22" spans="2:11" ht="17.45" customHeight="1" x14ac:dyDescent="0.25">
      <c r="B22" s="70" t="s">
        <v>66</v>
      </c>
      <c r="C22" s="69">
        <v>284695</v>
      </c>
      <c r="D22" s="69">
        <v>273620</v>
      </c>
      <c r="E22" s="69">
        <v>302563</v>
      </c>
      <c r="F22" s="69">
        <v>303187</v>
      </c>
      <c r="G22" s="69">
        <v>282479</v>
      </c>
      <c r="H22" s="69">
        <v>238456</v>
      </c>
      <c r="I22" s="69">
        <v>223116</v>
      </c>
      <c r="J22" s="69">
        <v>276914.10330423608</v>
      </c>
      <c r="K22" s="69">
        <v>271458.83626318816</v>
      </c>
    </row>
    <row r="23" spans="2:11" ht="16.5" x14ac:dyDescent="0.25">
      <c r="B23" s="70" t="s">
        <v>65</v>
      </c>
      <c r="C23" s="69">
        <v>884391</v>
      </c>
      <c r="D23" s="69">
        <v>945409</v>
      </c>
      <c r="E23" s="69">
        <v>1064447</v>
      </c>
      <c r="F23" s="69">
        <v>1124592</v>
      </c>
      <c r="G23" s="69">
        <v>1085192</v>
      </c>
      <c r="H23" s="69">
        <v>1139184</v>
      </c>
      <c r="I23" s="69">
        <v>1128804</v>
      </c>
      <c r="J23" s="69">
        <v>1063813.4855792131</v>
      </c>
      <c r="K23" s="69">
        <v>1042856.1324633749</v>
      </c>
    </row>
    <row r="24" spans="2:11" ht="16.5" x14ac:dyDescent="0.25">
      <c r="B24" s="68" t="s">
        <v>64</v>
      </c>
      <c r="C24" s="69">
        <v>739575</v>
      </c>
      <c r="D24" s="69">
        <v>788259</v>
      </c>
      <c r="E24" s="69">
        <v>900201</v>
      </c>
      <c r="F24" s="69">
        <v>969006</v>
      </c>
      <c r="G24" s="69">
        <v>924000</v>
      </c>
      <c r="H24" s="69">
        <v>971243</v>
      </c>
      <c r="I24" s="69">
        <v>971216</v>
      </c>
      <c r="J24" s="69">
        <v>905797.00244306354</v>
      </c>
      <c r="K24" s="69">
        <v>887952.60782991257</v>
      </c>
    </row>
    <row r="25" spans="2:11" ht="16.5" x14ac:dyDescent="0.3">
      <c r="B25" s="44" t="s">
        <v>78</v>
      </c>
      <c r="D25" s="53"/>
      <c r="F25" s="53"/>
      <c r="G25" s="56"/>
      <c r="H25" s="56"/>
      <c r="I25" s="56"/>
    </row>
    <row r="26" spans="2:11" x14ac:dyDescent="0.25">
      <c r="D26" s="43"/>
      <c r="F26" s="43"/>
      <c r="G26" s="43"/>
      <c r="J26" s="56"/>
    </row>
    <row r="27" spans="2:11" x14ac:dyDescent="0.25">
      <c r="B27" s="182" t="s">
        <v>160</v>
      </c>
      <c r="C27" s="182"/>
      <c r="D27" s="182"/>
      <c r="E27" s="182"/>
      <c r="F27" s="182"/>
      <c r="G27" s="182"/>
      <c r="H27" s="182"/>
      <c r="I27" s="182"/>
      <c r="J27" s="182"/>
      <c r="K27" s="182"/>
    </row>
    <row r="28" spans="2:11" x14ac:dyDescent="0.25">
      <c r="B28" s="183" t="s">
        <v>40</v>
      </c>
      <c r="C28" s="184" t="s">
        <v>70</v>
      </c>
      <c r="D28" s="185"/>
      <c r="E28" s="185"/>
      <c r="F28" s="185"/>
      <c r="G28" s="185"/>
      <c r="H28" s="185"/>
      <c r="I28" s="186"/>
      <c r="J28" s="183" t="s">
        <v>61</v>
      </c>
      <c r="K28" s="183"/>
    </row>
    <row r="29" spans="2:11" x14ac:dyDescent="0.25">
      <c r="B29" s="183"/>
      <c r="C29" s="114">
        <v>2015</v>
      </c>
      <c r="D29" s="114">
        <v>2016</v>
      </c>
      <c r="E29" s="114">
        <v>2017</v>
      </c>
      <c r="F29" s="114">
        <v>2018</v>
      </c>
      <c r="G29" s="114">
        <v>2019</v>
      </c>
      <c r="H29" s="114">
        <v>2020</v>
      </c>
      <c r="I29" s="114">
        <v>2021</v>
      </c>
      <c r="J29" s="114">
        <v>2020</v>
      </c>
      <c r="K29" s="114">
        <v>2021</v>
      </c>
    </row>
    <row r="30" spans="2:11" ht="16.5" x14ac:dyDescent="0.25">
      <c r="B30" s="68" t="s">
        <v>63</v>
      </c>
      <c r="C30" s="69">
        <v>2046010</v>
      </c>
      <c r="D30" s="69">
        <v>2173298</v>
      </c>
      <c r="E30" s="69">
        <v>2282200</v>
      </c>
      <c r="F30" s="69">
        <v>2353761</v>
      </c>
      <c r="G30" s="69">
        <v>2375531</v>
      </c>
      <c r="H30" s="69">
        <v>2314459</v>
      </c>
      <c r="I30" s="69">
        <v>2393893</v>
      </c>
      <c r="J30" s="69">
        <v>2380475.8262824817</v>
      </c>
      <c r="K30" s="69">
        <v>2386960.3730231863</v>
      </c>
    </row>
    <row r="31" spans="2:11" ht="16.5" x14ac:dyDescent="0.25">
      <c r="B31" s="70" t="s">
        <v>66</v>
      </c>
      <c r="C31" s="69">
        <v>651652</v>
      </c>
      <c r="D31" s="69">
        <v>664575</v>
      </c>
      <c r="E31" s="69">
        <v>680074</v>
      </c>
      <c r="F31" s="69">
        <v>658877</v>
      </c>
      <c r="G31" s="69">
        <v>678564</v>
      </c>
      <c r="H31" s="69">
        <v>629772</v>
      </c>
      <c r="I31" s="69">
        <v>652052</v>
      </c>
      <c r="J31" s="69">
        <v>685531.05467664474</v>
      </c>
      <c r="K31" s="69">
        <v>693004.24431671551</v>
      </c>
    </row>
    <row r="32" spans="2:11" ht="16.5" x14ac:dyDescent="0.25">
      <c r="B32" s="70" t="s">
        <v>65</v>
      </c>
      <c r="C32" s="69">
        <v>1394357</v>
      </c>
      <c r="D32" s="69">
        <v>1508723</v>
      </c>
      <c r="E32" s="69">
        <v>1602127</v>
      </c>
      <c r="F32" s="69">
        <v>1694884</v>
      </c>
      <c r="G32" s="69">
        <v>1696967</v>
      </c>
      <c r="H32" s="69">
        <v>1684687</v>
      </c>
      <c r="I32" s="69">
        <v>1741841</v>
      </c>
      <c r="J32" s="69">
        <v>1694944.7716058372</v>
      </c>
      <c r="K32" s="69">
        <v>1693956.1287064708</v>
      </c>
    </row>
    <row r="33" spans="2:11" ht="16.5" x14ac:dyDescent="0.25">
      <c r="B33" s="68" t="s">
        <v>64</v>
      </c>
      <c r="C33" s="69">
        <v>1066076</v>
      </c>
      <c r="D33" s="69">
        <v>1134286</v>
      </c>
      <c r="E33" s="69">
        <v>1240107</v>
      </c>
      <c r="F33" s="69">
        <v>1321143</v>
      </c>
      <c r="G33" s="69">
        <v>1298127</v>
      </c>
      <c r="H33" s="69">
        <v>1327845</v>
      </c>
      <c r="I33" s="69">
        <v>1362381</v>
      </c>
      <c r="J33" s="69">
        <v>1291761.2125648938</v>
      </c>
      <c r="K33" s="69">
        <v>1286128.5520813789</v>
      </c>
    </row>
    <row r="34" spans="2:11" ht="16.5" x14ac:dyDescent="0.3">
      <c r="B34" s="44" t="s">
        <v>78</v>
      </c>
      <c r="D34" s="53"/>
      <c r="F34" s="53"/>
      <c r="G34" s="56"/>
      <c r="H34" s="56"/>
      <c r="I34" s="56"/>
    </row>
    <row r="35" spans="2:11" x14ac:dyDescent="0.25">
      <c r="D35" s="43"/>
      <c r="F35" s="43"/>
      <c r="G35" s="43"/>
      <c r="J35" s="56"/>
    </row>
    <row r="38" spans="2:11" ht="32.1" customHeight="1" x14ac:dyDescent="0.25">
      <c r="B38" s="180" t="s">
        <v>161</v>
      </c>
      <c r="C38" s="181"/>
      <c r="D38" s="181"/>
      <c r="E38" s="181"/>
      <c r="F38" s="181"/>
      <c r="G38" s="181"/>
      <c r="H38" s="181"/>
      <c r="I38" s="181"/>
      <c r="J38" s="181"/>
      <c r="K38" s="181"/>
    </row>
    <row r="40" spans="2:11" x14ac:dyDescent="0.25">
      <c r="B40" s="39"/>
      <c r="C40" s="39"/>
      <c r="D40" s="39"/>
      <c r="E40" s="39"/>
      <c r="F40" s="39"/>
      <c r="G40" s="39"/>
      <c r="H40" s="39"/>
      <c r="I40" s="39"/>
    </row>
    <row r="41" spans="2:11" x14ac:dyDescent="0.25">
      <c r="B41" s="110" t="str">
        <f>B12</f>
        <v>Producción</v>
      </c>
      <c r="C41" s="39">
        <v>2015</v>
      </c>
      <c r="D41" s="39">
        <v>2016</v>
      </c>
      <c r="E41" s="39">
        <v>2017</v>
      </c>
      <c r="F41" s="39">
        <v>2018</v>
      </c>
      <c r="G41" s="39">
        <v>2019</v>
      </c>
      <c r="H41" s="39">
        <v>2020</v>
      </c>
      <c r="I41" s="39">
        <v>2021</v>
      </c>
      <c r="J41" s="45"/>
      <c r="K41" s="45"/>
    </row>
    <row r="42" spans="2:11" x14ac:dyDescent="0.25">
      <c r="B42" s="117" t="s">
        <v>97</v>
      </c>
      <c r="C42" s="51">
        <f t="shared" ref="C42:I42" si="0">+C12+C21</f>
        <v>2046010</v>
      </c>
      <c r="D42" s="51">
        <f t="shared" si="0"/>
        <v>2173298</v>
      </c>
      <c r="E42" s="51">
        <f t="shared" si="0"/>
        <v>2282200</v>
      </c>
      <c r="F42" s="51">
        <f t="shared" si="0"/>
        <v>2353761</v>
      </c>
      <c r="G42" s="51">
        <f t="shared" si="0"/>
        <v>2375531</v>
      </c>
      <c r="H42" s="51">
        <f t="shared" si="0"/>
        <v>2314459</v>
      </c>
      <c r="I42" s="51">
        <f t="shared" si="0"/>
        <v>2393893</v>
      </c>
      <c r="J42" s="45"/>
      <c r="K42" s="45"/>
    </row>
    <row r="43" spans="2:11" x14ac:dyDescent="0.25">
      <c r="B43" s="33" t="str">
        <f>J10</f>
        <v>Escenario sin COVID-19</v>
      </c>
      <c r="C43" s="51">
        <f>C42</f>
        <v>2046010</v>
      </c>
      <c r="D43" s="51">
        <f>D42</f>
        <v>2173298</v>
      </c>
      <c r="E43" s="51">
        <f>E42</f>
        <v>2282200</v>
      </c>
      <c r="F43" s="51">
        <f>F42</f>
        <v>2353761</v>
      </c>
      <c r="G43" s="51">
        <f>G42</f>
        <v>2375531</v>
      </c>
      <c r="H43" s="51">
        <f>J12+J21</f>
        <v>2380475.8262824817</v>
      </c>
      <c r="I43" s="51">
        <f>K12+K21</f>
        <v>2386960.3730231863</v>
      </c>
      <c r="J43" s="45"/>
      <c r="K43" s="45"/>
    </row>
    <row r="56" spans="2:11" ht="15.75" x14ac:dyDescent="0.3">
      <c r="B56" s="36" t="s">
        <v>52</v>
      </c>
    </row>
    <row r="63" spans="2:11" ht="32.1" customHeight="1" x14ac:dyDescent="0.25">
      <c r="B63" s="180" t="s">
        <v>162</v>
      </c>
      <c r="C63" s="181"/>
      <c r="D63" s="181"/>
      <c r="E63" s="181"/>
      <c r="F63" s="181"/>
      <c r="G63" s="181"/>
      <c r="H63" s="181"/>
      <c r="I63" s="181"/>
      <c r="J63" s="181"/>
      <c r="K63" s="181"/>
    </row>
    <row r="65" spans="2:11" x14ac:dyDescent="0.25">
      <c r="B65" s="39"/>
      <c r="C65" s="39"/>
      <c r="D65" s="39"/>
      <c r="E65" s="39"/>
      <c r="F65" s="39"/>
      <c r="G65" s="39"/>
      <c r="H65" s="39"/>
      <c r="I65" s="39"/>
    </row>
    <row r="66" spans="2:11" x14ac:dyDescent="0.25">
      <c r="B66" s="110" t="str">
        <f>B13</f>
        <v xml:space="preserve">  Consumo intermedio</v>
      </c>
      <c r="C66" s="39">
        <v>2015</v>
      </c>
      <c r="D66" s="39">
        <v>2016</v>
      </c>
      <c r="E66" s="39">
        <v>2017</v>
      </c>
      <c r="F66" s="39">
        <v>2018</v>
      </c>
      <c r="G66" s="39">
        <v>2019</v>
      </c>
      <c r="H66" s="39">
        <v>2020</v>
      </c>
      <c r="I66" s="39">
        <v>2021</v>
      </c>
      <c r="J66" s="45"/>
      <c r="K66" s="45"/>
    </row>
    <row r="67" spans="2:11" x14ac:dyDescent="0.25">
      <c r="B67" s="110" t="str">
        <f>B42</f>
        <v>Situación real</v>
      </c>
      <c r="C67" s="51">
        <f t="shared" ref="C67:I67" si="1">C13+C22</f>
        <v>651652</v>
      </c>
      <c r="D67" s="51">
        <f t="shared" si="1"/>
        <v>664575</v>
      </c>
      <c r="E67" s="51">
        <f t="shared" si="1"/>
        <v>680074</v>
      </c>
      <c r="F67" s="51">
        <f t="shared" si="1"/>
        <v>658877</v>
      </c>
      <c r="G67" s="51">
        <f t="shared" si="1"/>
        <v>678564</v>
      </c>
      <c r="H67" s="51">
        <f t="shared" si="1"/>
        <v>629772</v>
      </c>
      <c r="I67" s="51">
        <f t="shared" si="1"/>
        <v>652052</v>
      </c>
      <c r="J67" s="45"/>
      <c r="K67" s="45"/>
    </row>
    <row r="68" spans="2:11" x14ac:dyDescent="0.25">
      <c r="B68" s="39" t="str">
        <f>B43</f>
        <v>Escenario sin COVID-19</v>
      </c>
      <c r="C68" s="51">
        <f>C67</f>
        <v>651652</v>
      </c>
      <c r="D68" s="51">
        <f>D67</f>
        <v>664575</v>
      </c>
      <c r="E68" s="51">
        <f>E67</f>
        <v>680074</v>
      </c>
      <c r="F68" s="51">
        <f>F67</f>
        <v>658877</v>
      </c>
      <c r="G68" s="51">
        <f>G67</f>
        <v>678564</v>
      </c>
      <c r="H68" s="51">
        <f>+J13+J22</f>
        <v>685531.05467664474</v>
      </c>
      <c r="I68" s="51">
        <f>+K13+K22</f>
        <v>693004.24431671551</v>
      </c>
      <c r="J68" s="45"/>
      <c r="K68" s="45"/>
    </row>
    <row r="81" spans="2:11" ht="15.75" x14ac:dyDescent="0.3">
      <c r="B81" s="36" t="s">
        <v>52</v>
      </c>
    </row>
    <row r="88" spans="2:11" ht="32.1" customHeight="1" x14ac:dyDescent="0.25">
      <c r="B88" s="180" t="s">
        <v>163</v>
      </c>
      <c r="C88" s="181"/>
      <c r="D88" s="181"/>
      <c r="E88" s="181"/>
      <c r="F88" s="181"/>
      <c r="G88" s="181"/>
      <c r="H88" s="181"/>
      <c r="I88" s="181"/>
      <c r="J88" s="181"/>
      <c r="K88" s="181"/>
    </row>
    <row r="89" spans="2:11" x14ac:dyDescent="0.25">
      <c r="B89" s="33"/>
      <c r="C89" s="33"/>
      <c r="D89" s="33"/>
      <c r="E89" s="33"/>
      <c r="F89" s="33"/>
      <c r="G89" s="33"/>
      <c r="H89" s="33"/>
      <c r="I89" s="33"/>
      <c r="J89" s="33"/>
      <c r="K89" s="33"/>
    </row>
    <row r="90" spans="2:11" x14ac:dyDescent="0.25">
      <c r="B90" s="33"/>
      <c r="C90" s="33"/>
      <c r="D90" s="33"/>
      <c r="E90" s="33"/>
      <c r="F90" s="33"/>
      <c r="G90" s="33"/>
      <c r="H90" s="33"/>
      <c r="I90" s="33"/>
      <c r="J90" s="33"/>
      <c r="K90" s="33"/>
    </row>
    <row r="91" spans="2:11" x14ac:dyDescent="0.25">
      <c r="B91" s="117" t="str">
        <f>B14</f>
        <v xml:space="preserve">  Valor agregado bruto</v>
      </c>
      <c r="C91" s="33">
        <v>2015</v>
      </c>
      <c r="D91" s="33">
        <v>2016</v>
      </c>
      <c r="E91" s="33">
        <v>2017</v>
      </c>
      <c r="F91" s="33">
        <v>2018</v>
      </c>
      <c r="G91" s="33">
        <v>2019</v>
      </c>
      <c r="H91" s="33">
        <v>2020</v>
      </c>
      <c r="I91" s="33">
        <v>2021</v>
      </c>
      <c r="J91" s="33"/>
      <c r="K91" s="33"/>
    </row>
    <row r="92" spans="2:11" x14ac:dyDescent="0.25">
      <c r="B92" s="117" t="str">
        <f>B67</f>
        <v>Situación real</v>
      </c>
      <c r="C92" s="62">
        <f t="shared" ref="C92:I92" si="2">+C14+C23</f>
        <v>1394357</v>
      </c>
      <c r="D92" s="62">
        <f t="shared" si="2"/>
        <v>1508723</v>
      </c>
      <c r="E92" s="62">
        <f t="shared" si="2"/>
        <v>1602127</v>
      </c>
      <c r="F92" s="62">
        <f t="shared" si="2"/>
        <v>1694884</v>
      </c>
      <c r="G92" s="62">
        <f t="shared" si="2"/>
        <v>1696967</v>
      </c>
      <c r="H92" s="62">
        <f t="shared" si="2"/>
        <v>1684687</v>
      </c>
      <c r="I92" s="62">
        <f t="shared" si="2"/>
        <v>1741841</v>
      </c>
      <c r="J92" s="33"/>
      <c r="K92" s="33"/>
    </row>
    <row r="93" spans="2:11" x14ac:dyDescent="0.25">
      <c r="B93" s="117" t="str">
        <f>B68</f>
        <v>Escenario sin COVID-19</v>
      </c>
      <c r="C93" s="62">
        <f>C92</f>
        <v>1394357</v>
      </c>
      <c r="D93" s="62">
        <f>D92</f>
        <v>1508723</v>
      </c>
      <c r="E93" s="62">
        <f>E92</f>
        <v>1602127</v>
      </c>
      <c r="F93" s="62">
        <f>F92</f>
        <v>1694884</v>
      </c>
      <c r="G93" s="62">
        <f>G92</f>
        <v>1696967</v>
      </c>
      <c r="H93" s="62">
        <f>J14+J23</f>
        <v>1694944.7716058372</v>
      </c>
      <c r="I93" s="62">
        <f>K14+K23</f>
        <v>1693956.1287064708</v>
      </c>
      <c r="J93" s="33"/>
      <c r="K93" s="33"/>
    </row>
    <row r="94" spans="2:11" x14ac:dyDescent="0.25">
      <c r="B94" s="117"/>
      <c r="C94" s="33"/>
      <c r="D94" s="33"/>
      <c r="E94" s="33"/>
      <c r="F94" s="33"/>
      <c r="G94" s="33"/>
      <c r="H94" s="33"/>
      <c r="I94" s="33"/>
      <c r="J94" s="33"/>
      <c r="K94" s="33"/>
    </row>
    <row r="95" spans="2:11" x14ac:dyDescent="0.25">
      <c r="B95" s="117"/>
      <c r="C95" s="33"/>
      <c r="D95" s="33"/>
      <c r="E95" s="33"/>
      <c r="F95" s="33"/>
      <c r="G95" s="33"/>
      <c r="H95" s="33"/>
      <c r="I95" s="33"/>
      <c r="J95" s="33"/>
      <c r="K95" s="33"/>
    </row>
    <row r="96" spans="2:11" x14ac:dyDescent="0.25">
      <c r="B96" s="33"/>
      <c r="C96" s="33"/>
      <c r="D96" s="33"/>
      <c r="E96" s="33"/>
      <c r="F96" s="33"/>
      <c r="G96" s="33"/>
      <c r="H96" s="33"/>
      <c r="I96" s="33"/>
      <c r="J96" s="33"/>
      <c r="K96" s="33"/>
    </row>
    <row r="97" spans="2:11" x14ac:dyDescent="0.25">
      <c r="B97" s="33"/>
      <c r="C97" s="33"/>
      <c r="D97" s="33"/>
      <c r="E97" s="33"/>
      <c r="F97" s="33"/>
      <c r="G97" s="33"/>
      <c r="H97" s="33"/>
      <c r="I97" s="33"/>
      <c r="J97" s="33"/>
      <c r="K97" s="33"/>
    </row>
    <row r="98" spans="2:11" x14ac:dyDescent="0.25">
      <c r="B98" s="33"/>
      <c r="C98" s="33"/>
      <c r="D98" s="33"/>
      <c r="E98" s="33"/>
      <c r="F98" s="33"/>
      <c r="G98" s="33"/>
      <c r="H98" s="33"/>
      <c r="I98" s="33"/>
      <c r="J98" s="33"/>
      <c r="K98" s="33"/>
    </row>
    <row r="99" spans="2:11" x14ac:dyDescent="0.25">
      <c r="B99" s="33"/>
      <c r="C99" s="33"/>
      <c r="D99" s="33"/>
      <c r="E99" s="33"/>
      <c r="F99" s="33"/>
      <c r="G99" s="33"/>
      <c r="H99" s="33"/>
      <c r="I99" s="33"/>
      <c r="J99" s="33"/>
      <c r="K99" s="33"/>
    </row>
    <row r="100" spans="2:11" x14ac:dyDescent="0.25">
      <c r="B100" s="33"/>
      <c r="C100" s="33"/>
      <c r="D100" s="33"/>
      <c r="E100" s="33"/>
      <c r="F100" s="33"/>
      <c r="G100" s="33"/>
      <c r="H100" s="33"/>
      <c r="I100" s="33"/>
      <c r="J100" s="33"/>
      <c r="K100" s="33"/>
    </row>
    <row r="101" spans="2:11" x14ac:dyDescent="0.25">
      <c r="B101" s="33"/>
      <c r="C101" s="33"/>
      <c r="D101" s="33"/>
      <c r="E101" s="33"/>
      <c r="F101" s="33"/>
      <c r="G101" s="33"/>
      <c r="H101" s="33"/>
      <c r="I101" s="33"/>
      <c r="J101" s="33"/>
      <c r="K101" s="33"/>
    </row>
    <row r="102" spans="2:11" x14ac:dyDescent="0.25">
      <c r="B102" s="33"/>
      <c r="C102" s="33"/>
      <c r="D102" s="33"/>
      <c r="E102" s="33"/>
      <c r="F102" s="33"/>
      <c r="G102" s="33"/>
      <c r="H102" s="33"/>
      <c r="I102" s="33"/>
      <c r="J102" s="33"/>
      <c r="K102" s="33"/>
    </row>
    <row r="106" spans="2:11" ht="15.75" x14ac:dyDescent="0.3">
      <c r="B106" s="36" t="s">
        <v>52</v>
      </c>
    </row>
    <row r="113" spans="2:11" ht="32.1" customHeight="1" x14ac:dyDescent="0.25">
      <c r="B113" s="180" t="s">
        <v>164</v>
      </c>
      <c r="C113" s="181"/>
      <c r="D113" s="181"/>
      <c r="E113" s="181"/>
      <c r="F113" s="181"/>
      <c r="G113" s="181"/>
      <c r="H113" s="181"/>
      <c r="I113" s="181"/>
      <c r="J113" s="181"/>
      <c r="K113" s="181"/>
    </row>
    <row r="115" spans="2:11" x14ac:dyDescent="0.25">
      <c r="B115" s="39"/>
      <c r="C115" s="39"/>
      <c r="D115" s="39"/>
      <c r="E115" s="39"/>
      <c r="F115" s="39"/>
      <c r="G115" s="39"/>
      <c r="H115" s="39"/>
      <c r="I115" s="39"/>
    </row>
    <row r="116" spans="2:11" x14ac:dyDescent="0.25">
      <c r="B116" s="110" t="str">
        <f>B15</f>
        <v>Remuneraciones</v>
      </c>
      <c r="C116" s="39">
        <v>2015</v>
      </c>
      <c r="D116" s="39">
        <v>2016</v>
      </c>
      <c r="E116" s="39">
        <v>2017</v>
      </c>
      <c r="F116" s="39">
        <v>2018</v>
      </c>
      <c r="G116" s="39">
        <v>2019</v>
      </c>
      <c r="H116" s="39">
        <v>2020</v>
      </c>
      <c r="I116" s="39">
        <v>2021</v>
      </c>
      <c r="J116" s="45"/>
      <c r="K116" s="45"/>
    </row>
    <row r="117" spans="2:11" x14ac:dyDescent="0.25">
      <c r="B117" s="110" t="str">
        <f>B92</f>
        <v>Situación real</v>
      </c>
      <c r="C117" s="51">
        <f t="shared" ref="C117:I117" si="3">+C15+C24</f>
        <v>1066076</v>
      </c>
      <c r="D117" s="51">
        <f t="shared" si="3"/>
        <v>1134286</v>
      </c>
      <c r="E117" s="51">
        <f t="shared" si="3"/>
        <v>1240107</v>
      </c>
      <c r="F117" s="51">
        <f t="shared" si="3"/>
        <v>1321143</v>
      </c>
      <c r="G117" s="51">
        <f t="shared" si="3"/>
        <v>1298127</v>
      </c>
      <c r="H117" s="51">
        <f t="shared" si="3"/>
        <v>1327845</v>
      </c>
      <c r="I117" s="51">
        <f t="shared" si="3"/>
        <v>1362381</v>
      </c>
      <c r="J117" s="45"/>
      <c r="K117" s="45"/>
    </row>
    <row r="118" spans="2:11" x14ac:dyDescent="0.25">
      <c r="B118" s="110" t="str">
        <f>B93</f>
        <v>Escenario sin COVID-19</v>
      </c>
      <c r="C118" s="51">
        <f>C117</f>
        <v>1066076</v>
      </c>
      <c r="D118" s="51">
        <f>D117</f>
        <v>1134286</v>
      </c>
      <c r="E118" s="51">
        <f>E117</f>
        <v>1240107</v>
      </c>
      <c r="F118" s="51">
        <f>F117</f>
        <v>1321143</v>
      </c>
      <c r="G118" s="51">
        <f>G117</f>
        <v>1298127</v>
      </c>
      <c r="H118" s="51">
        <f>+J15+J24</f>
        <v>1291761.2125648938</v>
      </c>
      <c r="I118" s="51">
        <f>+K15+K24</f>
        <v>1286128.5520813789</v>
      </c>
      <c r="J118" s="45"/>
      <c r="K118" s="45"/>
    </row>
    <row r="119" spans="2:11" x14ac:dyDescent="0.25">
      <c r="B119" s="39"/>
      <c r="C119" s="39"/>
      <c r="D119" s="39"/>
      <c r="E119" s="39"/>
      <c r="F119" s="39"/>
      <c r="G119" s="39"/>
      <c r="H119" s="39"/>
      <c r="I119" s="39"/>
    </row>
    <row r="132" spans="2:2" ht="15.75" x14ac:dyDescent="0.3">
      <c r="B132" s="36" t="s">
        <v>52</v>
      </c>
    </row>
  </sheetData>
  <sheetProtection selectLockedCells="1" selectUnlockedCells="1"/>
  <mergeCells count="19">
    <mergeCell ref="B18:K18"/>
    <mergeCell ref="B19:B20"/>
    <mergeCell ref="C19:I19"/>
    <mergeCell ref="J19:K19"/>
    <mergeCell ref="B3:K3"/>
    <mergeCell ref="B4:K4"/>
    <mergeCell ref="B7:K7"/>
    <mergeCell ref="B9:K9"/>
    <mergeCell ref="B10:B11"/>
    <mergeCell ref="C10:I10"/>
    <mergeCell ref="J10:K10"/>
    <mergeCell ref="B88:K88"/>
    <mergeCell ref="B113:K113"/>
    <mergeCell ref="B27:K27"/>
    <mergeCell ref="B28:B29"/>
    <mergeCell ref="C28:I28"/>
    <mergeCell ref="J28:K28"/>
    <mergeCell ref="B38:K38"/>
    <mergeCell ref="B63:K63"/>
  </mergeCells>
  <hyperlinks>
    <hyperlink ref="B6" location="Indice!A1" display="Índice"/>
    <hyperlink ref="K6" location="'2.4_Otras'!A1" display="Siguiente"/>
    <hyperlink ref="J6" location="'2.2_Act_hos'!A1" display="Anterior"/>
  </hyperlinks>
  <pageMargins left="0.25" right="0.25" top="0.75" bottom="0.75" header="0.3" footer="0.3"/>
  <pageSetup paperSize="9" scale="43" orientation="portrait" horizontalDpi="4294967293" verticalDpi="3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4"/>
  <sheetViews>
    <sheetView showGridLines="0" showZeros="0" zoomScale="70" zoomScaleNormal="70" zoomScaleSheetLayoutView="100" workbookViewId="0">
      <selection activeCell="J6" sqref="J6"/>
    </sheetView>
  </sheetViews>
  <sheetFormatPr baseColWidth="10" defaultRowHeight="15" x14ac:dyDescent="0.25"/>
  <cols>
    <col min="1" max="1" width="5.85546875" customWidth="1"/>
    <col min="2" max="2" width="30.7109375" customWidth="1"/>
    <col min="3" max="11" width="15.5703125" customWidth="1"/>
    <col min="12" max="16" width="14.28515625" customWidth="1"/>
    <col min="17" max="230" width="11.42578125" customWidth="1"/>
    <col min="231" max="231" width="2.7109375" customWidth="1"/>
    <col min="232" max="232" width="5.5703125" customWidth="1"/>
    <col min="233" max="233" width="14.5703125" customWidth="1"/>
    <col min="234" max="234" width="11.85546875" customWidth="1"/>
    <col min="235" max="237" width="15.7109375" customWidth="1"/>
  </cols>
  <sheetData>
    <row r="1" spans="2:15" ht="75" customHeight="1" x14ac:dyDescent="0.25"/>
    <row r="2" spans="2:15" ht="18.75" customHeight="1" x14ac:dyDescent="0.25"/>
    <row r="3" spans="2:15" ht="18.75" customHeight="1" x14ac:dyDescent="0.25">
      <c r="B3" s="214" t="s">
        <v>190</v>
      </c>
      <c r="C3" s="187"/>
      <c r="D3" s="187"/>
      <c r="E3" s="187"/>
      <c r="F3" s="187"/>
      <c r="G3" s="187"/>
      <c r="H3" s="187"/>
      <c r="I3" s="187"/>
      <c r="J3" s="187"/>
      <c r="K3" s="187"/>
    </row>
    <row r="4" spans="2:15" ht="42" customHeight="1" x14ac:dyDescent="0.25">
      <c r="B4" s="188" t="s">
        <v>169</v>
      </c>
      <c r="C4" s="188"/>
      <c r="D4" s="188"/>
      <c r="E4" s="188"/>
      <c r="F4" s="188"/>
      <c r="G4" s="188"/>
      <c r="H4" s="188"/>
      <c r="I4" s="188"/>
      <c r="J4" s="188"/>
      <c r="K4" s="188"/>
      <c r="L4" s="33"/>
    </row>
    <row r="5" spans="2:15" ht="10.5" customHeight="1" x14ac:dyDescent="0.25">
      <c r="B5" s="115"/>
      <c r="L5" s="33"/>
    </row>
    <row r="6" spans="2:15" ht="19.5" customHeight="1" x14ac:dyDescent="0.25">
      <c r="B6" s="38" t="s">
        <v>38</v>
      </c>
      <c r="H6" s="40"/>
      <c r="J6" s="40" t="s">
        <v>54</v>
      </c>
      <c r="K6" s="40" t="s">
        <v>53</v>
      </c>
      <c r="L6" s="33"/>
    </row>
    <row r="7" spans="2:15" ht="23.25" customHeight="1" x14ac:dyDescent="0.25">
      <c r="B7" s="189" t="s">
        <v>51</v>
      </c>
      <c r="C7" s="189"/>
      <c r="D7" s="189"/>
      <c r="E7" s="189"/>
      <c r="F7" s="189"/>
      <c r="G7" s="189"/>
      <c r="H7" s="189"/>
      <c r="I7" s="189"/>
      <c r="J7" s="189"/>
      <c r="K7" s="189"/>
      <c r="L7" s="33"/>
    </row>
    <row r="8" spans="2:15" ht="15.75" customHeight="1" x14ac:dyDescent="0.25">
      <c r="B8" s="116"/>
      <c r="C8" s="116"/>
      <c r="D8" s="116"/>
      <c r="E8" s="116"/>
      <c r="F8" s="116"/>
      <c r="G8" s="116"/>
      <c r="H8" s="116"/>
      <c r="I8" s="116"/>
      <c r="J8" s="116"/>
      <c r="L8" s="33"/>
    </row>
    <row r="9" spans="2:15" ht="18" customHeight="1" x14ac:dyDescent="0.25">
      <c r="B9" s="182" t="s">
        <v>59</v>
      </c>
      <c r="C9" s="182"/>
      <c r="D9" s="182"/>
      <c r="E9" s="182"/>
      <c r="F9" s="182"/>
      <c r="G9" s="182"/>
      <c r="H9" s="182"/>
      <c r="I9" s="182"/>
      <c r="J9" s="182"/>
      <c r="K9" s="182"/>
      <c r="L9" s="57"/>
      <c r="M9" s="57"/>
      <c r="N9" s="57"/>
      <c r="O9" s="57"/>
    </row>
    <row r="10" spans="2:15" ht="18" customHeight="1" x14ac:dyDescent="0.25">
      <c r="B10" s="183" t="s">
        <v>40</v>
      </c>
      <c r="C10" s="184" t="s">
        <v>70</v>
      </c>
      <c r="D10" s="185"/>
      <c r="E10" s="185"/>
      <c r="F10" s="185"/>
      <c r="G10" s="185"/>
      <c r="H10" s="185"/>
      <c r="I10" s="186"/>
      <c r="J10" s="183" t="s">
        <v>61</v>
      </c>
      <c r="K10" s="183"/>
      <c r="L10" s="57"/>
      <c r="M10" s="57"/>
      <c r="N10" s="57"/>
      <c r="O10" s="57"/>
    </row>
    <row r="11" spans="2:15" ht="18" customHeight="1" x14ac:dyDescent="0.25">
      <c r="B11" s="183"/>
      <c r="C11" s="114">
        <v>2015</v>
      </c>
      <c r="D11" s="114">
        <v>2016</v>
      </c>
      <c r="E11" s="114">
        <v>2017</v>
      </c>
      <c r="F11" s="114">
        <v>2018</v>
      </c>
      <c r="G11" s="114">
        <v>2019</v>
      </c>
      <c r="H11" s="114">
        <v>2020</v>
      </c>
      <c r="I11" s="114">
        <v>2021</v>
      </c>
      <c r="J11" s="114">
        <v>2020</v>
      </c>
      <c r="K11" s="114">
        <v>2021</v>
      </c>
      <c r="L11" s="39"/>
      <c r="M11" s="39"/>
      <c r="N11" s="39"/>
      <c r="O11" s="39"/>
    </row>
    <row r="12" spans="2:15" ht="19.5" customHeight="1" x14ac:dyDescent="0.25">
      <c r="B12" s="68" t="s">
        <v>63</v>
      </c>
      <c r="C12" s="69">
        <v>251021</v>
      </c>
      <c r="D12" s="69">
        <v>256057</v>
      </c>
      <c r="E12" s="69">
        <v>265166</v>
      </c>
      <c r="F12" s="69">
        <v>304137</v>
      </c>
      <c r="G12" s="69">
        <v>336738</v>
      </c>
      <c r="H12" s="69">
        <v>388514</v>
      </c>
      <c r="I12" s="69">
        <v>480659</v>
      </c>
      <c r="J12" s="69">
        <v>369259.51055556425</v>
      </c>
      <c r="K12" s="69">
        <v>404921.8862609354</v>
      </c>
      <c r="L12" s="39"/>
      <c r="M12" s="39"/>
      <c r="N12" s="39"/>
      <c r="O12" s="39"/>
    </row>
    <row r="13" spans="2:15" ht="19.5" customHeight="1" x14ac:dyDescent="0.25">
      <c r="B13" s="70" t="s">
        <v>66</v>
      </c>
      <c r="C13" s="69">
        <v>118690</v>
      </c>
      <c r="D13" s="69">
        <v>127036</v>
      </c>
      <c r="E13" s="69">
        <v>126785</v>
      </c>
      <c r="F13" s="69">
        <v>146291</v>
      </c>
      <c r="G13" s="69">
        <v>157213</v>
      </c>
      <c r="H13" s="69">
        <v>185629</v>
      </c>
      <c r="I13" s="69">
        <v>225924</v>
      </c>
      <c r="J13" s="69">
        <v>169084.39476609722</v>
      </c>
      <c r="K13" s="69">
        <v>181852.21675953898</v>
      </c>
      <c r="L13" s="39"/>
      <c r="M13" s="39"/>
      <c r="N13" s="39"/>
      <c r="O13" s="39"/>
    </row>
    <row r="14" spans="2:15" ht="19.5" customHeight="1" x14ac:dyDescent="0.25">
      <c r="B14" s="70" t="s">
        <v>65</v>
      </c>
      <c r="C14" s="69">
        <v>132331</v>
      </c>
      <c r="D14" s="69">
        <v>129021</v>
      </c>
      <c r="E14" s="69">
        <v>138381</v>
      </c>
      <c r="F14" s="69">
        <v>157846</v>
      </c>
      <c r="G14" s="69">
        <v>179525</v>
      </c>
      <c r="H14" s="69">
        <v>202885</v>
      </c>
      <c r="I14" s="69">
        <v>254735</v>
      </c>
      <c r="J14" s="69">
        <v>200175.11578946703</v>
      </c>
      <c r="K14" s="69">
        <v>223069.66950139642</v>
      </c>
      <c r="L14" s="39"/>
      <c r="M14" s="39"/>
      <c r="N14" s="39"/>
      <c r="O14" s="39"/>
    </row>
    <row r="15" spans="2:15" ht="19.5" customHeight="1" x14ac:dyDescent="0.25">
      <c r="B15" s="68" t="s">
        <v>64</v>
      </c>
      <c r="C15" s="69">
        <v>95762</v>
      </c>
      <c r="D15" s="69">
        <v>98585</v>
      </c>
      <c r="E15" s="69">
        <v>102343</v>
      </c>
      <c r="F15" s="69">
        <v>113721</v>
      </c>
      <c r="G15" s="69">
        <v>118210</v>
      </c>
      <c r="H15" s="69">
        <v>135842</v>
      </c>
      <c r="I15" s="69">
        <v>161258</v>
      </c>
      <c r="J15" s="69">
        <v>125648.10242025106</v>
      </c>
      <c r="K15" s="69">
        <v>133554.23096023939</v>
      </c>
      <c r="L15" s="39"/>
      <c r="M15" s="39"/>
      <c r="N15" s="39"/>
      <c r="O15" s="39"/>
    </row>
    <row r="16" spans="2:15" ht="16.5" x14ac:dyDescent="0.3">
      <c r="B16" s="44" t="s">
        <v>78</v>
      </c>
      <c r="D16" s="53"/>
      <c r="F16" s="53"/>
      <c r="G16" s="56"/>
      <c r="H16" s="56"/>
      <c r="I16" s="56"/>
      <c r="L16" s="39"/>
      <c r="M16" s="39"/>
      <c r="N16" s="39"/>
      <c r="O16" s="39"/>
    </row>
    <row r="17" spans="2:15" x14ac:dyDescent="0.25">
      <c r="D17" s="43"/>
      <c r="F17" s="43"/>
      <c r="G17" s="43"/>
      <c r="J17" s="56"/>
      <c r="L17" s="57"/>
      <c r="M17" s="57"/>
      <c r="N17" s="57"/>
      <c r="O17" s="57"/>
    </row>
    <row r="18" spans="2:15" x14ac:dyDescent="0.25">
      <c r="L18" s="57"/>
      <c r="M18" s="57"/>
      <c r="N18" s="57"/>
      <c r="O18" s="57"/>
    </row>
    <row r="21" spans="2:15" ht="42" customHeight="1" x14ac:dyDescent="0.25">
      <c r="B21" s="180" t="s">
        <v>170</v>
      </c>
      <c r="C21" s="181"/>
      <c r="D21" s="181"/>
      <c r="E21" s="181"/>
      <c r="F21" s="181"/>
      <c r="G21" s="181"/>
      <c r="H21" s="181"/>
      <c r="I21" s="181"/>
      <c r="J21" s="181"/>
      <c r="K21" s="181"/>
    </row>
    <row r="23" spans="2:15" x14ac:dyDescent="0.25">
      <c r="B23" s="33"/>
      <c r="C23" s="33"/>
      <c r="D23" s="33"/>
      <c r="E23" s="33"/>
      <c r="F23" s="33"/>
      <c r="G23" s="33"/>
      <c r="H23" s="33"/>
      <c r="I23" s="33"/>
      <c r="J23" s="33"/>
      <c r="K23" s="33"/>
    </row>
    <row r="24" spans="2:15" x14ac:dyDescent="0.25">
      <c r="B24" s="110" t="str">
        <f>+B12</f>
        <v>Producción</v>
      </c>
      <c r="C24" s="39">
        <v>2015</v>
      </c>
      <c r="D24" s="39">
        <v>2016</v>
      </c>
      <c r="E24" s="39">
        <v>2017</v>
      </c>
      <c r="F24" s="39">
        <v>2018</v>
      </c>
      <c r="G24" s="39">
        <v>2019</v>
      </c>
      <c r="H24" s="39">
        <v>2020</v>
      </c>
      <c r="I24" s="39">
        <v>2021</v>
      </c>
      <c r="J24" s="33"/>
      <c r="K24" s="33"/>
    </row>
    <row r="25" spans="2:15" x14ac:dyDescent="0.25">
      <c r="B25" s="110" t="s">
        <v>97</v>
      </c>
      <c r="C25" s="51">
        <f>C12</f>
        <v>251021</v>
      </c>
      <c r="D25" s="51">
        <f t="shared" ref="D25:I25" si="0">D12</f>
        <v>256057</v>
      </c>
      <c r="E25" s="51">
        <f t="shared" si="0"/>
        <v>265166</v>
      </c>
      <c r="F25" s="51">
        <f t="shared" si="0"/>
        <v>304137</v>
      </c>
      <c r="G25" s="51">
        <f t="shared" si="0"/>
        <v>336738</v>
      </c>
      <c r="H25" s="51">
        <f t="shared" si="0"/>
        <v>388514</v>
      </c>
      <c r="I25" s="51">
        <f t="shared" si="0"/>
        <v>480659</v>
      </c>
      <c r="J25" s="33"/>
      <c r="K25" s="33"/>
    </row>
    <row r="26" spans="2:15" x14ac:dyDescent="0.25">
      <c r="B26" s="39" t="str">
        <f>J10</f>
        <v>Escenario sin COVID-19</v>
      </c>
      <c r="C26" s="51">
        <f>C25</f>
        <v>251021</v>
      </c>
      <c r="D26" s="51">
        <f>D25</f>
        <v>256057</v>
      </c>
      <c r="E26" s="51">
        <f>E25</f>
        <v>265166</v>
      </c>
      <c r="F26" s="51">
        <f>F25</f>
        <v>304137</v>
      </c>
      <c r="G26" s="51">
        <f>G25</f>
        <v>336738</v>
      </c>
      <c r="H26" s="51">
        <f>J12</f>
        <v>369259.51055556425</v>
      </c>
      <c r="I26" s="51">
        <f>K12</f>
        <v>404921.8862609354</v>
      </c>
      <c r="J26" s="33"/>
      <c r="K26" s="33"/>
    </row>
    <row r="27" spans="2:15" x14ac:dyDescent="0.25">
      <c r="B27" s="33"/>
      <c r="C27" s="33"/>
      <c r="D27" s="33"/>
      <c r="E27" s="33"/>
      <c r="F27" s="33"/>
      <c r="G27" s="33"/>
      <c r="H27" s="33"/>
      <c r="I27" s="33"/>
      <c r="J27" s="33"/>
      <c r="K27" s="33"/>
    </row>
    <row r="28" spans="2:15" x14ac:dyDescent="0.25">
      <c r="B28" s="33"/>
      <c r="C28" s="33"/>
      <c r="D28" s="33"/>
      <c r="E28" s="33"/>
      <c r="F28" s="33"/>
      <c r="G28" s="33"/>
      <c r="H28" s="33"/>
      <c r="I28" s="33"/>
      <c r="J28" s="33"/>
      <c r="K28" s="33"/>
    </row>
    <row r="29" spans="2:15" x14ac:dyDescent="0.25">
      <c r="B29" s="33"/>
      <c r="C29" s="33"/>
      <c r="D29" s="33"/>
      <c r="E29" s="33"/>
      <c r="F29" s="33"/>
      <c r="G29" s="33"/>
      <c r="H29" s="33"/>
      <c r="I29" s="33"/>
      <c r="J29" s="33"/>
      <c r="K29" s="33"/>
    </row>
    <row r="30" spans="2:15" x14ac:dyDescent="0.25">
      <c r="B30" s="33"/>
      <c r="C30" s="33"/>
      <c r="D30" s="33"/>
      <c r="E30" s="33"/>
      <c r="F30" s="33"/>
      <c r="G30" s="33"/>
      <c r="H30" s="33"/>
      <c r="I30" s="33"/>
      <c r="J30" s="33"/>
      <c r="K30" s="33"/>
    </row>
    <row r="31" spans="2:15" x14ac:dyDescent="0.25">
      <c r="B31" s="33"/>
      <c r="C31" s="33"/>
      <c r="D31" s="33"/>
      <c r="E31" s="33"/>
      <c r="F31" s="33"/>
      <c r="G31" s="33"/>
      <c r="H31" s="33"/>
      <c r="I31" s="33"/>
      <c r="J31" s="33"/>
      <c r="K31" s="33"/>
    </row>
    <row r="39" spans="2:11" ht="15.75" x14ac:dyDescent="0.3">
      <c r="B39" s="36" t="s">
        <v>52</v>
      </c>
    </row>
    <row r="46" spans="2:11" ht="42" customHeight="1" x14ac:dyDescent="0.25">
      <c r="B46" s="180" t="s">
        <v>171</v>
      </c>
      <c r="C46" s="181"/>
      <c r="D46" s="181"/>
      <c r="E46" s="181"/>
      <c r="F46" s="181"/>
      <c r="G46" s="181"/>
      <c r="H46" s="181"/>
      <c r="I46" s="181"/>
      <c r="J46" s="181"/>
      <c r="K46" s="181"/>
    </row>
    <row r="48" spans="2:11" x14ac:dyDescent="0.25">
      <c r="B48" s="33"/>
      <c r="C48" s="33"/>
      <c r="D48" s="33"/>
      <c r="E48" s="33"/>
      <c r="F48" s="33"/>
      <c r="G48" s="33"/>
      <c r="H48" s="33"/>
      <c r="I48" s="33"/>
    </row>
    <row r="49" spans="2:11" x14ac:dyDescent="0.25">
      <c r="B49" s="110" t="str">
        <f>B13</f>
        <v xml:space="preserve">  Consumo intermedio</v>
      </c>
      <c r="C49" s="39">
        <v>2015</v>
      </c>
      <c r="D49" s="39">
        <v>2016</v>
      </c>
      <c r="E49" s="39">
        <v>2017</v>
      </c>
      <c r="F49" s="39">
        <v>2018</v>
      </c>
      <c r="G49" s="39">
        <v>2019</v>
      </c>
      <c r="H49" s="39">
        <v>2020</v>
      </c>
      <c r="I49" s="39">
        <v>2021</v>
      </c>
      <c r="J49" s="45"/>
      <c r="K49" s="45"/>
    </row>
    <row r="50" spans="2:11" x14ac:dyDescent="0.25">
      <c r="B50" s="110" t="str">
        <f>B25</f>
        <v>Situación real</v>
      </c>
      <c r="C50" s="51">
        <f>C13</f>
        <v>118690</v>
      </c>
      <c r="D50" s="51">
        <f t="shared" ref="D50:I50" si="1">D13</f>
        <v>127036</v>
      </c>
      <c r="E50" s="51">
        <f t="shared" si="1"/>
        <v>126785</v>
      </c>
      <c r="F50" s="51">
        <f t="shared" si="1"/>
        <v>146291</v>
      </c>
      <c r="G50" s="51">
        <f t="shared" si="1"/>
        <v>157213</v>
      </c>
      <c r="H50" s="51">
        <f t="shared" si="1"/>
        <v>185629</v>
      </c>
      <c r="I50" s="51">
        <f t="shared" si="1"/>
        <v>225924</v>
      </c>
      <c r="J50" s="45"/>
      <c r="K50" s="45"/>
    </row>
    <row r="51" spans="2:11" x14ac:dyDescent="0.25">
      <c r="B51" s="39" t="str">
        <f>B26</f>
        <v>Escenario sin COVID-19</v>
      </c>
      <c r="C51" s="51">
        <f>C50</f>
        <v>118690</v>
      </c>
      <c r="D51" s="51">
        <f>D50</f>
        <v>127036</v>
      </c>
      <c r="E51" s="51">
        <f>E50</f>
        <v>126785</v>
      </c>
      <c r="F51" s="51">
        <f>F50</f>
        <v>146291</v>
      </c>
      <c r="G51" s="51">
        <f>G50</f>
        <v>157213</v>
      </c>
      <c r="H51" s="51">
        <f>+J13</f>
        <v>169084.39476609722</v>
      </c>
      <c r="I51" s="51">
        <f>+K13</f>
        <v>181852.21675953898</v>
      </c>
      <c r="J51" s="45"/>
      <c r="K51" s="45"/>
    </row>
    <row r="64" spans="2:11" ht="15.75" x14ac:dyDescent="0.3">
      <c r="B64" s="36" t="s">
        <v>52</v>
      </c>
    </row>
    <row r="71" spans="2:11" ht="42" customHeight="1" x14ac:dyDescent="0.25">
      <c r="B71" s="180" t="s">
        <v>172</v>
      </c>
      <c r="C71" s="181"/>
      <c r="D71" s="181"/>
      <c r="E71" s="181"/>
      <c r="F71" s="181"/>
      <c r="G71" s="181"/>
      <c r="H71" s="181"/>
      <c r="I71" s="181"/>
      <c r="J71" s="181"/>
      <c r="K71" s="181"/>
    </row>
    <row r="73" spans="2:11" x14ac:dyDescent="0.25">
      <c r="B73" s="39"/>
      <c r="C73" s="39"/>
      <c r="D73" s="39"/>
      <c r="E73" s="39"/>
      <c r="F73" s="39"/>
      <c r="G73" s="39"/>
      <c r="H73" s="39"/>
      <c r="I73" s="39"/>
    </row>
    <row r="74" spans="2:11" x14ac:dyDescent="0.25">
      <c r="B74" s="110" t="str">
        <f>+B14</f>
        <v xml:space="preserve">  Valor agregado bruto</v>
      </c>
      <c r="C74" s="39">
        <v>2015</v>
      </c>
      <c r="D74" s="39">
        <v>2016</v>
      </c>
      <c r="E74" s="39">
        <v>2017</v>
      </c>
      <c r="F74" s="39">
        <v>2018</v>
      </c>
      <c r="G74" s="39">
        <v>2019</v>
      </c>
      <c r="H74" s="39">
        <v>2020</v>
      </c>
      <c r="I74" s="39">
        <v>2021</v>
      </c>
      <c r="J74" s="45"/>
      <c r="K74" s="45"/>
    </row>
    <row r="75" spans="2:11" x14ac:dyDescent="0.25">
      <c r="B75" s="110" t="str">
        <f>B50</f>
        <v>Situación real</v>
      </c>
      <c r="C75" s="51">
        <f>+C14</f>
        <v>132331</v>
      </c>
      <c r="D75" s="51">
        <f t="shared" ref="D75:I75" si="2">+D14</f>
        <v>129021</v>
      </c>
      <c r="E75" s="51">
        <f t="shared" si="2"/>
        <v>138381</v>
      </c>
      <c r="F75" s="51">
        <f t="shared" si="2"/>
        <v>157846</v>
      </c>
      <c r="G75" s="51">
        <f t="shared" si="2"/>
        <v>179525</v>
      </c>
      <c r="H75" s="51">
        <f t="shared" si="2"/>
        <v>202885</v>
      </c>
      <c r="I75" s="51">
        <f t="shared" si="2"/>
        <v>254735</v>
      </c>
      <c r="J75" s="45"/>
      <c r="K75" s="45"/>
    </row>
    <row r="76" spans="2:11" x14ac:dyDescent="0.25">
      <c r="B76" s="110" t="str">
        <f>B51</f>
        <v>Escenario sin COVID-19</v>
      </c>
      <c r="C76" s="51">
        <f>C75</f>
        <v>132331</v>
      </c>
      <c r="D76" s="51">
        <f>D75</f>
        <v>129021</v>
      </c>
      <c r="E76" s="51">
        <f>E75</f>
        <v>138381</v>
      </c>
      <c r="F76" s="51">
        <f>F75</f>
        <v>157846</v>
      </c>
      <c r="G76" s="51">
        <f>G75</f>
        <v>179525</v>
      </c>
      <c r="H76" s="51">
        <f>+J14</f>
        <v>200175.11578946703</v>
      </c>
      <c r="I76" s="51">
        <f>+K14</f>
        <v>223069.66950139642</v>
      </c>
      <c r="J76" s="45"/>
      <c r="K76" s="45"/>
    </row>
    <row r="77" spans="2:11" x14ac:dyDescent="0.25">
      <c r="B77" s="106"/>
    </row>
    <row r="78" spans="2:11" x14ac:dyDescent="0.25">
      <c r="B78" s="106"/>
    </row>
    <row r="89" spans="2:11" ht="15.75" x14ac:dyDescent="0.3">
      <c r="B89" s="36" t="s">
        <v>52</v>
      </c>
    </row>
    <row r="96" spans="2:11" ht="42" customHeight="1" x14ac:dyDescent="0.25">
      <c r="B96" s="180" t="s">
        <v>173</v>
      </c>
      <c r="C96" s="181"/>
      <c r="D96" s="181"/>
      <c r="E96" s="181"/>
      <c r="F96" s="181"/>
      <c r="G96" s="181"/>
      <c r="H96" s="181"/>
      <c r="I96" s="181"/>
      <c r="J96" s="181"/>
      <c r="K96" s="181"/>
    </row>
    <row r="98" spans="2:11" x14ac:dyDescent="0.25">
      <c r="B98" s="39"/>
      <c r="C98" s="39"/>
      <c r="D98" s="39"/>
      <c r="E98" s="39"/>
      <c r="F98" s="39"/>
      <c r="G98" s="39"/>
      <c r="H98" s="39"/>
      <c r="I98" s="39"/>
    </row>
    <row r="99" spans="2:11" x14ac:dyDescent="0.25">
      <c r="B99" s="110" t="str">
        <f>B15</f>
        <v>Remuneraciones</v>
      </c>
      <c r="C99" s="39">
        <v>2015</v>
      </c>
      <c r="D99" s="39">
        <v>2016</v>
      </c>
      <c r="E99" s="39">
        <v>2017</v>
      </c>
      <c r="F99" s="39">
        <v>2018</v>
      </c>
      <c r="G99" s="39">
        <v>2019</v>
      </c>
      <c r="H99" s="39">
        <v>2020</v>
      </c>
      <c r="I99" s="39">
        <v>2021</v>
      </c>
      <c r="J99" s="45"/>
      <c r="K99" s="45"/>
    </row>
    <row r="100" spans="2:11" x14ac:dyDescent="0.25">
      <c r="B100" s="110" t="str">
        <f>B75</f>
        <v>Situación real</v>
      </c>
      <c r="C100" s="51">
        <f>+C15</f>
        <v>95762</v>
      </c>
      <c r="D100" s="51">
        <f t="shared" ref="D100:I100" si="3">+D15</f>
        <v>98585</v>
      </c>
      <c r="E100" s="51">
        <f t="shared" si="3"/>
        <v>102343</v>
      </c>
      <c r="F100" s="51">
        <f t="shared" si="3"/>
        <v>113721</v>
      </c>
      <c r="G100" s="51">
        <f t="shared" si="3"/>
        <v>118210</v>
      </c>
      <c r="H100" s="51">
        <f t="shared" si="3"/>
        <v>135842</v>
      </c>
      <c r="I100" s="51">
        <f t="shared" si="3"/>
        <v>161258</v>
      </c>
      <c r="J100" s="45"/>
      <c r="K100" s="45"/>
    </row>
    <row r="101" spans="2:11" x14ac:dyDescent="0.25">
      <c r="B101" s="110" t="str">
        <f>B76</f>
        <v>Escenario sin COVID-19</v>
      </c>
      <c r="C101" s="51">
        <f>C100</f>
        <v>95762</v>
      </c>
      <c r="D101" s="51">
        <f>D100</f>
        <v>98585</v>
      </c>
      <c r="E101" s="51">
        <f>E100</f>
        <v>102343</v>
      </c>
      <c r="F101" s="51">
        <f>F100</f>
        <v>113721</v>
      </c>
      <c r="G101" s="51">
        <f>G100</f>
        <v>118210</v>
      </c>
      <c r="H101" s="51">
        <f>+J15</f>
        <v>125648.10242025106</v>
      </c>
      <c r="I101" s="51">
        <f>+K15</f>
        <v>133554.23096023939</v>
      </c>
      <c r="J101" s="45"/>
      <c r="K101" s="45"/>
    </row>
    <row r="102" spans="2:11" x14ac:dyDescent="0.25">
      <c r="B102" s="39"/>
      <c r="C102" s="39"/>
      <c r="D102" s="39"/>
      <c r="E102" s="39"/>
      <c r="F102" s="39"/>
      <c r="G102" s="39"/>
      <c r="H102" s="39"/>
      <c r="I102" s="39"/>
    </row>
    <row r="114" spans="2:2" ht="15.75" x14ac:dyDescent="0.3">
      <c r="B114" s="36" t="s">
        <v>52</v>
      </c>
    </row>
  </sheetData>
  <sheetProtection selectLockedCells="1" selectUnlockedCells="1"/>
  <mergeCells count="11">
    <mergeCell ref="B21:K21"/>
    <mergeCell ref="B46:K46"/>
    <mergeCell ref="B71:K71"/>
    <mergeCell ref="B96:K96"/>
    <mergeCell ref="B3:K3"/>
    <mergeCell ref="B4:K4"/>
    <mergeCell ref="B7:K7"/>
    <mergeCell ref="B9:K9"/>
    <mergeCell ref="B10:B11"/>
    <mergeCell ref="C10:I10"/>
    <mergeCell ref="J10:K10"/>
  </mergeCells>
  <hyperlinks>
    <hyperlink ref="B6" location="Indice!A1" display="Índice"/>
    <hyperlink ref="K6" location="'3.1_Cos_adi'!Área_de_impresión" display="Siguiente"/>
    <hyperlink ref="J6" location="'2.3_Act_ambu'!A1" display="Anterior"/>
  </hyperlinks>
  <pageMargins left="0.25" right="0.25" top="0.75" bottom="0.75" header="0.3" footer="0.3"/>
  <pageSetup paperSize="9" scale="43" orientation="portrait" horizontalDpi="4294967293" verticalDpi="3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3"/>
  <sheetViews>
    <sheetView showGridLines="0" showZeros="0" zoomScale="70" zoomScaleNormal="70" zoomScaleSheetLayoutView="80" workbookViewId="0">
      <selection activeCell="I6" sqref="I6"/>
    </sheetView>
  </sheetViews>
  <sheetFormatPr baseColWidth="10" defaultRowHeight="15" x14ac:dyDescent="0.25"/>
  <cols>
    <col min="1" max="1" width="5.85546875" customWidth="1"/>
    <col min="2" max="2" width="35.7109375" customWidth="1"/>
    <col min="3" max="3" width="17.85546875" customWidth="1"/>
    <col min="4" max="6" width="15.5703125" customWidth="1"/>
    <col min="7" max="7" width="22.42578125" customWidth="1"/>
    <col min="8" max="8" width="23.85546875" customWidth="1"/>
    <col min="9" max="9" width="18" customWidth="1"/>
    <col min="10" max="10" width="15.42578125" customWidth="1"/>
    <col min="11" max="13" width="14.28515625" customWidth="1"/>
    <col min="14" max="227" width="11.42578125" customWidth="1"/>
    <col min="228" max="228" width="2.7109375" customWidth="1"/>
    <col min="229" max="229" width="5.5703125" customWidth="1"/>
    <col min="230" max="230" width="14.5703125" customWidth="1"/>
    <col min="231" max="231" width="11.85546875" customWidth="1"/>
    <col min="232" max="234" width="15.7109375" customWidth="1"/>
  </cols>
  <sheetData>
    <row r="1" spans="2:12" ht="75" customHeight="1" x14ac:dyDescent="0.25"/>
    <row r="2" spans="2:12" ht="18.75" customHeight="1" x14ac:dyDescent="0.25"/>
    <row r="3" spans="2:12" ht="18.75" customHeight="1" x14ac:dyDescent="0.25">
      <c r="B3" s="187" t="s">
        <v>174</v>
      </c>
      <c r="C3" s="187"/>
      <c r="D3" s="187"/>
      <c r="E3" s="187"/>
      <c r="F3" s="187"/>
      <c r="G3" s="187"/>
      <c r="H3" s="187"/>
      <c r="I3" s="187"/>
      <c r="J3" s="187"/>
    </row>
    <row r="4" spans="2:12" ht="42" customHeight="1" x14ac:dyDescent="0.25">
      <c r="B4" s="188" t="s">
        <v>128</v>
      </c>
      <c r="C4" s="188"/>
      <c r="D4" s="188"/>
      <c r="E4" s="188"/>
      <c r="F4" s="188"/>
      <c r="G4" s="188"/>
      <c r="H4" s="188"/>
      <c r="I4" s="188"/>
      <c r="J4" s="188"/>
    </row>
    <row r="5" spans="2:12" ht="10.5" customHeight="1" x14ac:dyDescent="0.25">
      <c r="B5" s="112"/>
    </row>
    <row r="6" spans="2:12" ht="19.5" customHeight="1" x14ac:dyDescent="0.25">
      <c r="B6" s="38" t="s">
        <v>38</v>
      </c>
      <c r="I6" s="40" t="s">
        <v>54</v>
      </c>
      <c r="J6" s="40" t="s">
        <v>53</v>
      </c>
    </row>
    <row r="7" spans="2:12" ht="23.25" customHeight="1" x14ac:dyDescent="0.25">
      <c r="B7" s="189" t="s">
        <v>51</v>
      </c>
      <c r="C7" s="189"/>
      <c r="D7" s="189"/>
      <c r="E7" s="189"/>
      <c r="F7" s="189"/>
      <c r="G7" s="189"/>
      <c r="H7" s="189"/>
      <c r="I7" s="189"/>
      <c r="J7" s="189"/>
    </row>
    <row r="8" spans="2:12" ht="15.75" customHeight="1" x14ac:dyDescent="0.25">
      <c r="B8" s="113"/>
      <c r="C8" s="113"/>
      <c r="D8" s="113"/>
      <c r="E8" s="113"/>
      <c r="F8" s="113"/>
      <c r="G8" s="113"/>
      <c r="H8" s="113"/>
    </row>
    <row r="9" spans="2:12" ht="18" customHeight="1" x14ac:dyDescent="0.25">
      <c r="B9" s="215" t="s">
        <v>129</v>
      </c>
      <c r="C9" s="217" t="s">
        <v>130</v>
      </c>
      <c r="D9" s="217"/>
      <c r="E9" s="217" t="s">
        <v>64</v>
      </c>
      <c r="F9" s="217"/>
      <c r="G9" s="217" t="s">
        <v>131</v>
      </c>
      <c r="H9" s="217"/>
      <c r="I9" s="217" t="s">
        <v>132</v>
      </c>
      <c r="J9" s="218"/>
      <c r="K9" s="57"/>
      <c r="L9" s="57"/>
    </row>
    <row r="10" spans="2:12" ht="18" customHeight="1" x14ac:dyDescent="0.25">
      <c r="B10" s="216"/>
      <c r="C10" s="150">
        <v>2020</v>
      </c>
      <c r="D10" s="150">
        <v>2021</v>
      </c>
      <c r="E10" s="150">
        <v>2020</v>
      </c>
      <c r="F10" s="150">
        <v>2021</v>
      </c>
      <c r="G10" s="150">
        <v>2020</v>
      </c>
      <c r="H10" s="150">
        <v>2021</v>
      </c>
      <c r="I10" s="150">
        <v>2020</v>
      </c>
      <c r="J10" s="151">
        <v>2021</v>
      </c>
      <c r="K10" s="39"/>
      <c r="L10" s="39"/>
    </row>
    <row r="11" spans="2:12" ht="19.5" customHeight="1" x14ac:dyDescent="0.25">
      <c r="B11" s="152" t="s">
        <v>147</v>
      </c>
      <c r="C11" s="153">
        <v>74011.270269999979</v>
      </c>
      <c r="D11" s="153">
        <v>384925.93761999987</v>
      </c>
      <c r="E11" s="153">
        <v>43902.306889999993</v>
      </c>
      <c r="F11" s="153">
        <v>58047.712819999986</v>
      </c>
      <c r="G11" s="153">
        <v>5721.8275800000001</v>
      </c>
      <c r="H11" s="153">
        <v>11533.542369999999</v>
      </c>
      <c r="I11" s="153">
        <v>123635.40473999997</v>
      </c>
      <c r="J11" s="153">
        <v>454507.19280999986</v>
      </c>
      <c r="K11" s="39"/>
      <c r="L11" s="39"/>
    </row>
    <row r="12" spans="2:12" ht="19.5" customHeight="1" x14ac:dyDescent="0.25">
      <c r="B12" s="68" t="s">
        <v>134</v>
      </c>
      <c r="C12" s="153">
        <v>61638.407779782654</v>
      </c>
      <c r="D12" s="153">
        <v>119219.15469450294</v>
      </c>
      <c r="E12" s="153">
        <v>43145.393323629731</v>
      </c>
      <c r="F12" s="153">
        <v>17985.982527493463</v>
      </c>
      <c r="G12" s="153">
        <v>5623.1783465876206</v>
      </c>
      <c r="H12" s="153">
        <v>3573.6479780035811</v>
      </c>
      <c r="I12" s="153">
        <v>110406.97945</v>
      </c>
      <c r="J12" s="153">
        <v>140778.78519999998</v>
      </c>
      <c r="K12" s="39"/>
      <c r="L12" s="39"/>
    </row>
    <row r="13" spans="2:12" ht="18.95" customHeight="1" x14ac:dyDescent="0.25">
      <c r="B13" s="68" t="s">
        <v>141</v>
      </c>
      <c r="C13" s="153">
        <v>1169.4539699999998</v>
      </c>
      <c r="D13" s="153">
        <v>390.29798</v>
      </c>
      <c r="E13" s="153">
        <v>102.60041</v>
      </c>
      <c r="F13" s="153">
        <v>0</v>
      </c>
      <c r="G13" s="153">
        <v>1083.9876100000001</v>
      </c>
      <c r="H13" s="153">
        <v>16.43168</v>
      </c>
      <c r="I13" s="153">
        <v>2356.0419899999997</v>
      </c>
      <c r="J13" s="153">
        <v>406.72965999999997</v>
      </c>
      <c r="K13" s="39"/>
      <c r="L13" s="39"/>
    </row>
    <row r="14" spans="2:12" ht="19.5" customHeight="1" x14ac:dyDescent="0.25">
      <c r="B14" s="68" t="s">
        <v>142</v>
      </c>
      <c r="C14" s="153">
        <v>1261.8239900000001</v>
      </c>
      <c r="D14" s="153">
        <v>3080.1794799999998</v>
      </c>
      <c r="E14" s="153">
        <v>0</v>
      </c>
      <c r="F14" s="153">
        <v>0</v>
      </c>
      <c r="G14" s="153">
        <v>304.66084000000001</v>
      </c>
      <c r="H14" s="153">
        <v>167.06767000000002</v>
      </c>
      <c r="I14" s="153">
        <v>1566.4848300000001</v>
      </c>
      <c r="J14" s="153">
        <v>3247.2471499999997</v>
      </c>
      <c r="K14" s="39"/>
      <c r="L14" s="39"/>
    </row>
    <row r="15" spans="2:12" ht="19.5" customHeight="1" x14ac:dyDescent="0.25">
      <c r="B15" s="68" t="s">
        <v>143</v>
      </c>
      <c r="C15" s="153">
        <v>11958.120979999996</v>
      </c>
      <c r="D15" s="153">
        <v>237.59517000000002</v>
      </c>
      <c r="E15" s="153">
        <v>0</v>
      </c>
      <c r="F15" s="153">
        <v>0</v>
      </c>
      <c r="G15" s="153">
        <v>0</v>
      </c>
      <c r="H15" s="153">
        <v>0</v>
      </c>
      <c r="I15" s="153">
        <v>11958.120979999996</v>
      </c>
      <c r="J15" s="153">
        <v>237.59517000000002</v>
      </c>
      <c r="K15" s="39"/>
      <c r="L15" s="39"/>
    </row>
    <row r="16" spans="2:12" ht="19.5" customHeight="1" x14ac:dyDescent="0.25">
      <c r="B16" s="72" t="s">
        <v>135</v>
      </c>
      <c r="C16" s="155">
        <v>150039.07698978265</v>
      </c>
      <c r="D16" s="155">
        <v>507853.16494450276</v>
      </c>
      <c r="E16" s="155">
        <v>87150.300623629722</v>
      </c>
      <c r="F16" s="155">
        <v>76033.695347493456</v>
      </c>
      <c r="G16" s="155">
        <v>12733.654376587621</v>
      </c>
      <c r="H16" s="155">
        <v>15290.68969800358</v>
      </c>
      <c r="I16" s="155">
        <v>249923.03198999996</v>
      </c>
      <c r="J16" s="155">
        <v>599177.54998999974</v>
      </c>
      <c r="K16" s="39"/>
      <c r="L16" s="39"/>
    </row>
    <row r="17" spans="2:12" ht="16.5" x14ac:dyDescent="0.3">
      <c r="B17" s="44" t="s">
        <v>78</v>
      </c>
      <c r="D17" s="53"/>
      <c r="F17" s="53"/>
      <c r="G17" s="56"/>
      <c r="H17" s="56"/>
      <c r="J17" s="63"/>
      <c r="K17" s="39"/>
      <c r="L17" s="39"/>
    </row>
    <row r="18" spans="2:12" x14ac:dyDescent="0.25">
      <c r="B18" s="164" t="s">
        <v>189</v>
      </c>
      <c r="D18" s="43"/>
      <c r="F18" s="43"/>
      <c r="G18" s="43"/>
      <c r="J18" s="63"/>
      <c r="K18" s="57"/>
      <c r="L18" s="57"/>
    </row>
    <row r="19" spans="2:12" ht="13.5" customHeight="1" x14ac:dyDescent="0.25">
      <c r="B19" s="164" t="s">
        <v>148</v>
      </c>
      <c r="J19" s="63"/>
      <c r="K19" s="57"/>
      <c r="L19" s="57"/>
    </row>
    <row r="20" spans="2:12" ht="21.75" customHeight="1" x14ac:dyDescent="0.25"/>
    <row r="22" spans="2:12" ht="29.1" customHeight="1" x14ac:dyDescent="0.25">
      <c r="B22" s="180" t="s">
        <v>136</v>
      </c>
      <c r="C22" s="180"/>
      <c r="D22" s="180"/>
      <c r="E22" s="180"/>
      <c r="F22" s="180"/>
      <c r="G22" s="163"/>
      <c r="H22" s="180" t="s">
        <v>144</v>
      </c>
      <c r="I22" s="180"/>
      <c r="J22" s="180"/>
    </row>
    <row r="24" spans="2:12" x14ac:dyDescent="0.25">
      <c r="B24" s="33"/>
      <c r="C24" s="45"/>
      <c r="D24" s="45"/>
      <c r="E24" s="45"/>
      <c r="F24" s="33"/>
      <c r="G24" s="33"/>
      <c r="H24" s="33"/>
      <c r="I24" s="33"/>
      <c r="J24" s="33"/>
    </row>
    <row r="25" spans="2:12" x14ac:dyDescent="0.25">
      <c r="C25" s="110" t="str">
        <f>+B16</f>
        <v>Total</v>
      </c>
      <c r="D25" s="39">
        <f>C10</f>
        <v>2020</v>
      </c>
      <c r="E25" s="39">
        <f>D10</f>
        <v>2021</v>
      </c>
      <c r="F25" s="45"/>
      <c r="G25" s="33"/>
      <c r="H25" s="33"/>
      <c r="I25" s="33"/>
      <c r="J25" s="33"/>
    </row>
    <row r="26" spans="2:12" x14ac:dyDescent="0.25">
      <c r="C26" s="110" t="s">
        <v>142</v>
      </c>
      <c r="D26" s="166">
        <f>I14</f>
        <v>1566.4848300000001</v>
      </c>
      <c r="E26" s="166">
        <f>J14</f>
        <v>3247.2471499999997</v>
      </c>
      <c r="F26" s="165"/>
      <c r="G26" s="62"/>
      <c r="H26" s="62"/>
      <c r="I26" s="33"/>
      <c r="J26" s="33"/>
    </row>
    <row r="27" spans="2:12" x14ac:dyDescent="0.25">
      <c r="C27" s="110" t="s">
        <v>141</v>
      </c>
      <c r="D27" s="166">
        <f>I13</f>
        <v>2356.0419899999997</v>
      </c>
      <c r="E27" s="166">
        <f>J13</f>
        <v>406.72965999999997</v>
      </c>
      <c r="F27" s="165"/>
      <c r="G27" s="62"/>
      <c r="H27" s="62"/>
      <c r="I27" s="33"/>
      <c r="J27" s="33"/>
    </row>
    <row r="28" spans="2:12" x14ac:dyDescent="0.25">
      <c r="C28" s="110" t="s">
        <v>149</v>
      </c>
      <c r="D28" s="166">
        <f>I15</f>
        <v>11958.120979999996</v>
      </c>
      <c r="E28" s="166">
        <f>J15</f>
        <v>237.59517000000002</v>
      </c>
      <c r="F28" s="45"/>
      <c r="G28" s="33"/>
      <c r="H28" s="33"/>
      <c r="I28" s="33"/>
      <c r="J28" s="33"/>
    </row>
    <row r="29" spans="2:12" x14ac:dyDescent="0.25">
      <c r="C29" s="110" t="s">
        <v>134</v>
      </c>
      <c r="D29" s="166">
        <f>I12</f>
        <v>110406.97945</v>
      </c>
      <c r="E29" s="166">
        <f>J12</f>
        <v>140778.78519999998</v>
      </c>
      <c r="F29" s="45"/>
      <c r="G29" s="33"/>
      <c r="H29" s="33"/>
      <c r="I29" s="33"/>
      <c r="J29" s="33"/>
    </row>
    <row r="30" spans="2:12" x14ac:dyDescent="0.25">
      <c r="C30" s="110" t="s">
        <v>133</v>
      </c>
      <c r="D30" s="166">
        <f>I11</f>
        <v>123635.40473999997</v>
      </c>
      <c r="E30" s="166">
        <f>J11</f>
        <v>454507.19280999986</v>
      </c>
      <c r="F30" s="45"/>
      <c r="G30" s="33"/>
      <c r="H30" s="33"/>
      <c r="I30" s="33"/>
      <c r="J30" s="33"/>
    </row>
    <row r="31" spans="2:12" x14ac:dyDescent="0.25">
      <c r="B31" s="33"/>
      <c r="C31" s="39"/>
      <c r="D31" s="39"/>
      <c r="E31" s="39"/>
      <c r="F31" s="45"/>
      <c r="G31" s="33"/>
      <c r="H31" s="33"/>
      <c r="I31" s="33"/>
      <c r="J31" s="33"/>
    </row>
    <row r="32" spans="2:12" x14ac:dyDescent="0.25">
      <c r="B32" s="33"/>
      <c r="C32" s="39" t="s">
        <v>130</v>
      </c>
      <c r="D32" s="162">
        <f>SUM(C16:D16)/1000</f>
        <v>657.89224193428538</v>
      </c>
      <c r="E32" s="39"/>
      <c r="F32" s="45"/>
      <c r="G32" s="33"/>
      <c r="H32" s="33"/>
      <c r="I32" s="33"/>
      <c r="J32" s="33"/>
    </row>
    <row r="33" spans="2:8" x14ac:dyDescent="0.25">
      <c r="C33" s="39" t="s">
        <v>64</v>
      </c>
      <c r="D33" s="162">
        <f>SUM(E16:F16)/1000</f>
        <v>163.18399597112315</v>
      </c>
      <c r="E33" s="39"/>
      <c r="F33" s="45"/>
    </row>
    <row r="34" spans="2:8" x14ac:dyDescent="0.25">
      <c r="C34" s="39" t="s">
        <v>131</v>
      </c>
      <c r="D34" s="162">
        <f>SUM(G16:H16)/1000</f>
        <v>28.024344074591202</v>
      </c>
      <c r="E34" s="39"/>
    </row>
    <row r="43" spans="2:8" ht="15.75" x14ac:dyDescent="0.3">
      <c r="B43" s="81" t="s">
        <v>145</v>
      </c>
      <c r="H43" s="59" t="s">
        <v>52</v>
      </c>
    </row>
  </sheetData>
  <sheetProtection selectLockedCells="1" selectUnlockedCells="1"/>
  <mergeCells count="10">
    <mergeCell ref="B22:F22"/>
    <mergeCell ref="H22:J22"/>
    <mergeCell ref="B3:J3"/>
    <mergeCell ref="B4:J4"/>
    <mergeCell ref="B7:J7"/>
    <mergeCell ref="B9:B10"/>
    <mergeCell ref="C9:D9"/>
    <mergeCell ref="E9:F9"/>
    <mergeCell ref="G9:H9"/>
    <mergeCell ref="I9:J9"/>
  </mergeCells>
  <hyperlinks>
    <hyperlink ref="B6" location="Indice!A1" display="Índice"/>
    <hyperlink ref="J6" location="'3.2_Desc'!A1" display="Siguiente"/>
    <hyperlink ref="I6" location="'2.4_Otras'!A1" display="Anterior"/>
  </hyperlinks>
  <pageMargins left="0.25" right="0.25" top="0.75" bottom="0.75" header="0.3" footer="0.3"/>
  <pageSetup paperSize="9" scale="43" orientation="portrait" horizontalDpi="4294967293" verticalDpi="3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5"/>
  <sheetViews>
    <sheetView showGridLines="0" showZeros="0" zoomScale="70" zoomScaleNormal="70" zoomScaleSheetLayoutView="80" workbookViewId="0">
      <selection activeCell="D6" sqref="D6"/>
    </sheetView>
  </sheetViews>
  <sheetFormatPr baseColWidth="10" defaultRowHeight="15" x14ac:dyDescent="0.25"/>
  <cols>
    <col min="1" max="1" width="5.85546875" customWidth="1"/>
    <col min="2" max="2" width="42.5703125" customWidth="1"/>
    <col min="3" max="3" width="36.140625" customWidth="1"/>
    <col min="4" max="4" width="38.5703125" customWidth="1"/>
    <col min="5" max="5" width="15.5703125" customWidth="1"/>
    <col min="6" max="6" width="20.28515625" customWidth="1"/>
    <col min="7" max="8" width="10.7109375" customWidth="1"/>
    <col min="9" max="11" width="15.5703125" customWidth="1"/>
    <col min="12" max="12" width="11.42578125" customWidth="1"/>
    <col min="13" max="13" width="12.7109375" customWidth="1"/>
    <col min="14" max="14" width="12.28515625" customWidth="1"/>
    <col min="15" max="15" width="11.42578125" customWidth="1"/>
    <col min="16" max="16" width="12.85546875" customWidth="1"/>
    <col min="17" max="19" width="11.85546875" customWidth="1"/>
    <col min="20" max="20" width="11.42578125" customWidth="1"/>
    <col min="21" max="26" width="14.28515625" customWidth="1"/>
    <col min="27" max="240" width="11.42578125" customWidth="1"/>
    <col min="241" max="241" width="2.7109375" customWidth="1"/>
    <col min="242" max="242" width="5.5703125" customWidth="1"/>
    <col min="243" max="243" width="14.5703125" customWidth="1"/>
    <col min="244" max="244" width="11.85546875" customWidth="1"/>
    <col min="245" max="247" width="15.7109375" customWidth="1"/>
  </cols>
  <sheetData>
    <row r="1" spans="2:25" ht="79.5" customHeight="1" x14ac:dyDescent="0.25"/>
    <row r="2" spans="2:25" ht="18.75" customHeight="1" x14ac:dyDescent="0.25"/>
    <row r="3" spans="2:25" ht="18.75" customHeight="1" x14ac:dyDescent="0.25">
      <c r="B3" s="187" t="s">
        <v>127</v>
      </c>
      <c r="C3" s="187"/>
      <c r="D3" s="187"/>
      <c r="E3" s="161"/>
      <c r="F3" s="161"/>
      <c r="G3" s="161"/>
      <c r="H3" s="161"/>
      <c r="I3" s="161"/>
      <c r="J3" s="161"/>
      <c r="K3" s="161"/>
    </row>
    <row r="4" spans="2:25" ht="64.5" customHeight="1" x14ac:dyDescent="0.35">
      <c r="B4" s="188" t="s">
        <v>175</v>
      </c>
      <c r="C4" s="188"/>
      <c r="D4" s="188"/>
      <c r="E4" s="41"/>
      <c r="F4" s="41"/>
      <c r="G4" s="41"/>
      <c r="H4" s="41"/>
      <c r="I4" s="41"/>
      <c r="J4" s="41"/>
      <c r="K4" s="41"/>
      <c r="M4" s="33"/>
      <c r="N4" s="33"/>
      <c r="O4" s="33"/>
      <c r="P4" s="60"/>
      <c r="Q4" s="33"/>
      <c r="R4" s="33"/>
      <c r="S4" s="33"/>
      <c r="T4" s="33"/>
      <c r="U4" s="33"/>
      <c r="V4" s="33"/>
    </row>
    <row r="5" spans="2:25" ht="10.5" customHeight="1" x14ac:dyDescent="0.25">
      <c r="B5" s="112"/>
      <c r="M5" s="33"/>
      <c r="N5" s="33"/>
      <c r="O5" s="33"/>
      <c r="P5" s="33"/>
      <c r="Q5" s="33"/>
      <c r="R5" s="33"/>
      <c r="S5" s="33"/>
      <c r="T5" s="33"/>
      <c r="U5" s="33"/>
      <c r="V5" s="33"/>
    </row>
    <row r="6" spans="2:25" ht="19.5" customHeight="1" x14ac:dyDescent="0.25">
      <c r="B6" s="38" t="s">
        <v>38</v>
      </c>
      <c r="D6" s="40" t="s">
        <v>54</v>
      </c>
      <c r="H6" s="40"/>
      <c r="J6" s="40"/>
      <c r="M6" s="33"/>
      <c r="N6" s="33"/>
      <c r="O6" s="33"/>
      <c r="P6" s="33"/>
      <c r="Q6" s="33"/>
      <c r="R6" s="33"/>
      <c r="S6" s="33"/>
      <c r="T6" s="33"/>
      <c r="U6" s="33"/>
      <c r="V6" s="33"/>
    </row>
    <row r="7" spans="2:25" ht="23.25" customHeight="1" x14ac:dyDescent="0.25">
      <c r="B7" s="189" t="s">
        <v>51</v>
      </c>
      <c r="C7" s="189"/>
      <c r="D7" s="189"/>
      <c r="E7" s="160"/>
      <c r="F7" s="160"/>
      <c r="G7" s="160"/>
      <c r="H7" s="160"/>
      <c r="I7" s="160"/>
      <c r="J7" s="160"/>
      <c r="K7" s="160"/>
      <c r="M7" s="33"/>
      <c r="N7" s="61"/>
      <c r="O7" s="61"/>
      <c r="P7" s="33"/>
      <c r="Q7" s="33"/>
      <c r="R7" s="33"/>
      <c r="S7" s="33"/>
      <c r="T7" s="33"/>
      <c r="U7" s="33"/>
      <c r="V7" s="33"/>
    </row>
    <row r="8" spans="2:25" ht="15.75" customHeight="1" x14ac:dyDescent="0.25">
      <c r="B8" s="113"/>
      <c r="C8" s="113"/>
      <c r="D8" s="113"/>
      <c r="E8" s="113"/>
      <c r="F8" s="33"/>
      <c r="G8" s="33"/>
      <c r="H8" s="33"/>
      <c r="I8" s="113"/>
      <c r="J8" s="113"/>
      <c r="M8" s="33"/>
      <c r="N8" s="61"/>
      <c r="O8" s="61"/>
      <c r="P8" s="33"/>
      <c r="Q8" s="33"/>
      <c r="R8" s="33"/>
      <c r="S8" s="33"/>
      <c r="T8" s="33"/>
      <c r="U8" s="33"/>
      <c r="V8" s="33"/>
    </row>
    <row r="9" spans="2:25" ht="18" customHeight="1" x14ac:dyDescent="0.25">
      <c r="B9" s="156" t="s">
        <v>137</v>
      </c>
      <c r="C9" s="150">
        <v>2020</v>
      </c>
      <c r="D9" s="157">
        <v>2021</v>
      </c>
      <c r="E9" s="158"/>
      <c r="F9" s="33"/>
      <c r="G9" s="33"/>
      <c r="H9" s="33"/>
      <c r="I9" s="158"/>
      <c r="J9" s="158"/>
      <c r="K9" s="158"/>
      <c r="L9" s="158"/>
      <c r="O9" s="39"/>
      <c r="P9" s="51"/>
      <c r="Q9" s="51"/>
      <c r="R9" s="51"/>
      <c r="S9" s="51"/>
      <c r="T9" s="39"/>
      <c r="U9" s="39"/>
      <c r="V9" s="39"/>
      <c r="W9" s="39"/>
      <c r="X9" s="39"/>
      <c r="Y9" s="39"/>
    </row>
    <row r="10" spans="2:25" ht="18" customHeight="1" x14ac:dyDescent="0.25">
      <c r="B10" s="68" t="s">
        <v>138</v>
      </c>
      <c r="C10" s="154">
        <v>-437834.07301765447</v>
      </c>
      <c r="D10" s="154">
        <v>-413798.11643536075</v>
      </c>
      <c r="E10" s="158"/>
      <c r="F10" s="33"/>
      <c r="G10" s="33"/>
      <c r="H10" s="33"/>
      <c r="I10" s="158"/>
      <c r="J10" s="158"/>
      <c r="K10" s="158"/>
      <c r="L10" s="158"/>
      <c r="O10" s="39"/>
      <c r="P10" s="51"/>
      <c r="Q10" s="51"/>
      <c r="R10" s="51"/>
      <c r="S10" s="51"/>
      <c r="T10" s="39"/>
      <c r="U10" s="39"/>
      <c r="V10" s="39"/>
      <c r="W10" s="39"/>
      <c r="X10" s="39"/>
      <c r="Y10" s="39"/>
    </row>
    <row r="11" spans="2:25" ht="19.5" customHeight="1" x14ac:dyDescent="0.25">
      <c r="B11" s="68" t="s">
        <v>139</v>
      </c>
      <c r="C11" s="154">
        <v>249923.03198999996</v>
      </c>
      <c r="D11" s="154">
        <v>599177.54998999974</v>
      </c>
      <c r="E11" s="159"/>
      <c r="F11" s="33"/>
      <c r="G11" s="33"/>
      <c r="H11" s="33"/>
      <c r="I11" s="159"/>
      <c r="J11" s="159"/>
      <c r="K11" s="159"/>
      <c r="L11" s="15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</row>
    <row r="12" spans="2:25" ht="19.5" customHeight="1" x14ac:dyDescent="0.25">
      <c r="B12" s="72" t="s">
        <v>140</v>
      </c>
      <c r="C12" s="155">
        <v>-187911.04102765454</v>
      </c>
      <c r="D12" s="155">
        <v>185379.43355463899</v>
      </c>
      <c r="E12" s="159"/>
      <c r="F12" s="33"/>
      <c r="G12" s="33"/>
      <c r="H12" s="33"/>
      <c r="I12" s="159"/>
      <c r="J12" s="159"/>
      <c r="K12" s="159"/>
      <c r="L12" s="15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</row>
    <row r="13" spans="2:25" ht="16.5" x14ac:dyDescent="0.3">
      <c r="B13" s="44" t="s">
        <v>78</v>
      </c>
      <c r="D13" s="53"/>
      <c r="F13" s="33"/>
      <c r="G13" s="33"/>
      <c r="H13" s="33"/>
      <c r="I13" s="56"/>
      <c r="L13" s="63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</row>
    <row r="14" spans="2:25" ht="15.75" x14ac:dyDescent="0.3">
      <c r="B14" s="44"/>
      <c r="D14" s="43"/>
      <c r="F14" s="33"/>
      <c r="G14" s="33"/>
      <c r="H14" s="33"/>
      <c r="J14" s="56"/>
      <c r="L14" s="63"/>
      <c r="O14" s="51"/>
      <c r="P14" s="57"/>
      <c r="Q14" s="57"/>
      <c r="R14" s="57"/>
      <c r="S14" s="57"/>
      <c r="T14" s="57"/>
      <c r="U14" s="57"/>
      <c r="V14" s="57"/>
      <c r="W14" s="57"/>
      <c r="X14" s="57"/>
      <c r="Y14" s="57"/>
    </row>
    <row r="15" spans="2:25" x14ac:dyDescent="0.25">
      <c r="F15" s="33"/>
      <c r="G15" s="33"/>
      <c r="H15" s="33"/>
      <c r="L15" s="63"/>
      <c r="O15" s="39"/>
      <c r="P15" s="57"/>
      <c r="Q15" s="57"/>
      <c r="R15" s="57"/>
      <c r="S15" s="57"/>
      <c r="T15" s="39"/>
      <c r="U15" s="57"/>
      <c r="V15" s="57"/>
      <c r="W15" s="57"/>
      <c r="X15" s="57"/>
      <c r="Y15" s="57"/>
    </row>
  </sheetData>
  <sheetProtection selectLockedCells="1" selectUnlockedCells="1"/>
  <mergeCells count="3">
    <mergeCell ref="B4:D4"/>
    <mergeCell ref="B7:D7"/>
    <mergeCell ref="B3:D3"/>
  </mergeCells>
  <hyperlinks>
    <hyperlink ref="B6" location="Indice!A1" display="Índice"/>
    <hyperlink ref="D6" location="'3.1_Cos_adi'!A1" display="Anterior"/>
  </hyperlinks>
  <pageMargins left="0.25" right="0.25" top="0.75" bottom="0.75" header="0.3" footer="0.3"/>
  <pageSetup paperSize="9" scale="43" orientation="portrait" horizontalDpi="4294967293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7"/>
  <sheetViews>
    <sheetView showGridLines="0" tabSelected="1" zoomScale="70" zoomScaleNormal="70" zoomScaleSheetLayoutView="100" workbookViewId="0">
      <pane ySplit="3" topLeftCell="A4" activePane="bottomLeft" state="frozen"/>
      <selection pane="bottomLeft"/>
    </sheetView>
  </sheetViews>
  <sheetFormatPr baseColWidth="10" defaultRowHeight="15" x14ac:dyDescent="0.25"/>
  <cols>
    <col min="1" max="1" width="8.140625" customWidth="1"/>
    <col min="2" max="2" width="16.7109375" customWidth="1"/>
    <col min="3" max="3" width="168" customWidth="1"/>
    <col min="9" max="9" width="14.42578125" customWidth="1"/>
  </cols>
  <sheetData>
    <row r="1" spans="2:6" ht="93" customHeight="1" x14ac:dyDescent="0.25">
      <c r="C1" s="29"/>
    </row>
    <row r="2" spans="2:6" ht="22.5" customHeight="1" x14ac:dyDescent="0.25">
      <c r="B2" s="179"/>
      <c r="C2" s="179"/>
    </row>
    <row r="3" spans="2:6" ht="30.75" customHeight="1" x14ac:dyDescent="0.25">
      <c r="B3" s="64" t="s">
        <v>49</v>
      </c>
      <c r="C3" s="64" t="s">
        <v>50</v>
      </c>
      <c r="D3" s="35"/>
    </row>
    <row r="4" spans="2:6" ht="35.25" customHeight="1" x14ac:dyDescent="0.25">
      <c r="B4" s="65">
        <v>1</v>
      </c>
      <c r="C4" s="66" t="s">
        <v>104</v>
      </c>
    </row>
    <row r="5" spans="2:6" ht="35.25" customHeight="1" x14ac:dyDescent="0.25">
      <c r="B5" s="178" t="s">
        <v>192</v>
      </c>
      <c r="C5" s="67" t="s">
        <v>177</v>
      </c>
    </row>
    <row r="6" spans="2:6" ht="35.25" customHeight="1" x14ac:dyDescent="0.25">
      <c r="B6" s="178" t="s">
        <v>193</v>
      </c>
      <c r="C6" s="67" t="s">
        <v>178</v>
      </c>
    </row>
    <row r="7" spans="2:6" ht="35.25" customHeight="1" x14ac:dyDescent="0.25">
      <c r="B7" s="178" t="s">
        <v>194</v>
      </c>
      <c r="C7" s="67" t="s">
        <v>179</v>
      </c>
    </row>
    <row r="8" spans="2:6" ht="35.25" customHeight="1" x14ac:dyDescent="0.25">
      <c r="B8" s="178" t="s">
        <v>195</v>
      </c>
      <c r="C8" s="67" t="s">
        <v>180</v>
      </c>
    </row>
    <row r="9" spans="2:6" ht="35.25" customHeight="1" x14ac:dyDescent="0.35">
      <c r="B9" s="178" t="s">
        <v>196</v>
      </c>
      <c r="C9" s="67" t="s">
        <v>181</v>
      </c>
      <c r="F9" s="58"/>
    </row>
    <row r="10" spans="2:6" ht="35.25" customHeight="1" x14ac:dyDescent="0.25">
      <c r="B10" s="65">
        <v>2</v>
      </c>
      <c r="C10" s="66" t="s">
        <v>105</v>
      </c>
    </row>
    <row r="11" spans="2:6" ht="35.25" customHeight="1" x14ac:dyDescent="0.25">
      <c r="B11" s="178" t="s">
        <v>197</v>
      </c>
      <c r="C11" s="67" t="s">
        <v>182</v>
      </c>
    </row>
    <row r="12" spans="2:6" ht="35.25" customHeight="1" x14ac:dyDescent="0.25">
      <c r="B12" s="178" t="s">
        <v>198</v>
      </c>
      <c r="C12" s="67" t="s">
        <v>183</v>
      </c>
    </row>
    <row r="13" spans="2:6" ht="35.25" customHeight="1" x14ac:dyDescent="0.25">
      <c r="B13" s="178" t="s">
        <v>199</v>
      </c>
      <c r="C13" s="67" t="s">
        <v>76</v>
      </c>
    </row>
    <row r="14" spans="2:6" ht="35.25" customHeight="1" x14ac:dyDescent="0.25">
      <c r="B14" s="178" t="s">
        <v>200</v>
      </c>
      <c r="C14" s="67" t="s">
        <v>77</v>
      </c>
    </row>
    <row r="15" spans="2:6" ht="35.25" customHeight="1" x14ac:dyDescent="0.25">
      <c r="B15" s="65">
        <v>3</v>
      </c>
      <c r="C15" s="66" t="s">
        <v>103</v>
      </c>
    </row>
    <row r="16" spans="2:6" ht="35.25" customHeight="1" x14ac:dyDescent="0.25">
      <c r="B16" s="178" t="s">
        <v>201</v>
      </c>
      <c r="C16" s="67" t="s">
        <v>146</v>
      </c>
    </row>
    <row r="17" spans="2:4" ht="35.25" customHeight="1" x14ac:dyDescent="0.25">
      <c r="B17" s="178" t="s">
        <v>202</v>
      </c>
      <c r="C17" s="67" t="s">
        <v>176</v>
      </c>
    </row>
    <row r="18" spans="2:4" ht="12" customHeight="1" x14ac:dyDescent="0.25">
      <c r="B18" s="28"/>
      <c r="C18" s="28"/>
      <c r="D18" s="34"/>
    </row>
    <row r="19" spans="2:4" x14ac:dyDescent="0.25">
      <c r="B19" s="30" t="s">
        <v>203</v>
      </c>
      <c r="C19" s="31"/>
      <c r="D19" s="34"/>
    </row>
    <row r="20" spans="2:4" x14ac:dyDescent="0.25">
      <c r="B20" s="32"/>
      <c r="D20" s="34"/>
    </row>
    <row r="21" spans="2:4" ht="27" customHeight="1" x14ac:dyDescent="0.25">
      <c r="B21" s="32"/>
      <c r="C21" s="32"/>
      <c r="D21" s="34"/>
    </row>
    <row r="22" spans="2:4" ht="27" customHeight="1" x14ac:dyDescent="0.25">
      <c r="D22" s="34"/>
    </row>
    <row r="23" spans="2:4" ht="27" customHeight="1" x14ac:dyDescent="0.25">
      <c r="D23" s="34"/>
    </row>
    <row r="24" spans="2:4" ht="27" customHeight="1" x14ac:dyDescent="0.25">
      <c r="D24" s="34"/>
    </row>
    <row r="25" spans="2:4" ht="27" customHeight="1" x14ac:dyDescent="0.25">
      <c r="D25" s="34"/>
    </row>
    <row r="26" spans="2:4" ht="27" customHeight="1" x14ac:dyDescent="0.25"/>
    <row r="27" spans="2:4" ht="27" customHeight="1" x14ac:dyDescent="0.25"/>
    <row r="28" spans="2:4" ht="27" customHeight="1" x14ac:dyDescent="0.25"/>
    <row r="29" spans="2:4" ht="27" customHeight="1" x14ac:dyDescent="0.25"/>
    <row r="30" spans="2:4" ht="27" customHeight="1" x14ac:dyDescent="0.25"/>
    <row r="31" spans="2:4" ht="27" customHeight="1" x14ac:dyDescent="0.25"/>
    <row r="32" spans="2:4" ht="27" customHeight="1" x14ac:dyDescent="0.25"/>
    <row r="33" ht="27" customHeight="1" x14ac:dyDescent="0.25"/>
    <row r="34" ht="27" customHeight="1" x14ac:dyDescent="0.25"/>
    <row r="36" ht="24.4" customHeight="1" x14ac:dyDescent="0.25"/>
    <row r="37" ht="13.15" customHeight="1" x14ac:dyDescent="0.25"/>
  </sheetData>
  <mergeCells count="1">
    <mergeCell ref="B2:C2"/>
  </mergeCells>
  <conditionalFormatting sqref="C1 C21 C24:C1048576 B2:B3 C18">
    <cfRule type="containsText" dxfId="9" priority="192" operator="containsText" text="isflsh">
      <formula>NOT(ISERROR(SEARCH("isflsh",B1)))</formula>
    </cfRule>
  </conditionalFormatting>
  <conditionalFormatting sqref="C10">
    <cfRule type="containsText" dxfId="8" priority="67" operator="containsText" text="isflsh">
      <formula>NOT(ISERROR(SEARCH("isflsh",C10)))</formula>
    </cfRule>
  </conditionalFormatting>
  <conditionalFormatting sqref="C4">
    <cfRule type="containsText" dxfId="7" priority="19" operator="containsText" text="isflsh">
      <formula>NOT(ISERROR(SEARCH("isflsh",C4)))</formula>
    </cfRule>
  </conditionalFormatting>
  <conditionalFormatting sqref="C5">
    <cfRule type="containsText" dxfId="6" priority="13" operator="containsText" text="isflsh">
      <formula>NOT(ISERROR(SEARCH("isflsh",C5)))</formula>
    </cfRule>
  </conditionalFormatting>
  <conditionalFormatting sqref="C15">
    <cfRule type="containsText" dxfId="5" priority="9" operator="containsText" text="isflsh">
      <formula>NOT(ISERROR(SEARCH("isflsh",C15)))</formula>
    </cfRule>
  </conditionalFormatting>
  <conditionalFormatting sqref="C6">
    <cfRule type="containsText" dxfId="4" priority="6" operator="containsText" text="isflsh">
      <formula>NOT(ISERROR(SEARCH("isflsh",C6)))</formula>
    </cfRule>
  </conditionalFormatting>
  <conditionalFormatting sqref="C11:C14">
    <cfRule type="containsText" dxfId="3" priority="1" operator="containsText" text="isflsh">
      <formula>NOT(ISERROR(SEARCH("isflsh",C11)))</formula>
    </cfRule>
  </conditionalFormatting>
  <conditionalFormatting sqref="C16:C17">
    <cfRule type="containsText" dxfId="2" priority="7" operator="containsText" text="isflsh">
      <formula>NOT(ISERROR(SEARCH("isflsh",C16)))</formula>
    </cfRule>
  </conditionalFormatting>
  <conditionalFormatting sqref="C8">
    <cfRule type="containsText" dxfId="1" priority="2" operator="containsText" text="isflsh">
      <formula>NOT(ISERROR(SEARCH("isflsh",C8)))</formula>
    </cfRule>
  </conditionalFormatting>
  <conditionalFormatting sqref="C7 C9">
    <cfRule type="containsText" dxfId="0" priority="3" operator="containsText" text="isflsh">
      <formula>NOT(ISERROR(SEARCH("isflsh",C7)))</formula>
    </cfRule>
  </conditionalFormatting>
  <hyperlinks>
    <hyperlink ref="C6" location="'1.2_Prod'!A1" display="Efectos en la producción de las actividades de salud según industrias"/>
    <hyperlink ref="C5" location="'1.1_Salud_total'!A1" display="Efectos en los agregados económicos de la salud pública y privada"/>
    <hyperlink ref="C12" location="'2.2_Act_hos'!A1" display="Efecto neto en las actividades de hospitales"/>
    <hyperlink ref="C14" location="'2.4_Otras'!A1" display="Efectos en otras actividades de salud"/>
    <hyperlink ref="C13" location="'2.3_Act_ambu'!A1" display="Efectos en las actividades de centros ambulatorios"/>
    <hyperlink ref="C17" location="'3.2_Desc'!A1" display="Descomposición del efecto neto del COVID-19 en  los servicios de salud públicos "/>
    <hyperlink ref="C16" location="'3.1_Cos_adi'!A1" display="Costos adicionales en los servicios de salud públicos "/>
    <hyperlink ref="C7" location="'1.3_Con_int'!A1" display="Efecto neto en el consumo intermedio de las actividades de salud según industrias"/>
    <hyperlink ref="C8" location="'1.4_Val_agre'!A1" display="Efecto neto en el valor agregado bruto de las actividades de salud según industrias"/>
    <hyperlink ref="C9" location="'1.5_Rem'!A1" display="Efecto neto en las remuneraciones de las actividades de salud según industrias"/>
    <hyperlink ref="C11" location="'2.1_Regulación'!A1" display="Efecto neto en la regulación de la salud"/>
  </hyperlinks>
  <pageMargins left="0.7" right="0.7" top="0.75" bottom="0.75" header="0.3" footer="0.3"/>
  <pageSetup paperSize="9" scale="65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32"/>
  <sheetViews>
    <sheetView showGridLines="0" showZeros="0" zoomScale="70" zoomScaleNormal="70" zoomScaleSheetLayoutView="100" workbookViewId="0">
      <selection activeCell="B6" sqref="B6"/>
    </sheetView>
  </sheetViews>
  <sheetFormatPr baseColWidth="10" defaultRowHeight="15" x14ac:dyDescent="0.25"/>
  <cols>
    <col min="1" max="1" width="5.85546875" customWidth="1"/>
    <col min="2" max="2" width="30.7109375" customWidth="1"/>
    <col min="3" max="11" width="15.5703125" customWidth="1"/>
    <col min="12" max="12" width="11.42578125" customWidth="1"/>
    <col min="13" max="13" width="14.28515625" customWidth="1"/>
    <col min="14" max="14" width="20.140625" customWidth="1"/>
    <col min="15" max="225" width="11.42578125" customWidth="1"/>
    <col min="226" max="226" width="2.7109375" customWidth="1"/>
    <col min="227" max="227" width="5.5703125" customWidth="1"/>
    <col min="228" max="228" width="14.5703125" customWidth="1"/>
    <col min="229" max="229" width="11.85546875" customWidth="1"/>
    <col min="230" max="232" width="15.7109375" customWidth="1"/>
  </cols>
  <sheetData>
    <row r="1" spans="2:18" ht="75" customHeight="1" x14ac:dyDescent="0.25"/>
    <row r="2" spans="2:18" ht="18.75" customHeight="1" x14ac:dyDescent="0.25"/>
    <row r="3" spans="2:18" ht="18.75" customHeight="1" x14ac:dyDescent="0.25">
      <c r="B3" s="187" t="s">
        <v>55</v>
      </c>
      <c r="C3" s="187"/>
      <c r="D3" s="187"/>
      <c r="E3" s="187"/>
      <c r="F3" s="187"/>
      <c r="G3" s="187"/>
      <c r="H3" s="187"/>
      <c r="I3" s="187"/>
      <c r="J3" s="187"/>
      <c r="K3" s="187"/>
    </row>
    <row r="4" spans="2:18" ht="42" customHeight="1" x14ac:dyDescent="0.25">
      <c r="B4" s="188" t="s">
        <v>151</v>
      </c>
      <c r="C4" s="188"/>
      <c r="D4" s="188"/>
      <c r="E4" s="188"/>
      <c r="F4" s="188"/>
      <c r="G4" s="188"/>
      <c r="H4" s="188"/>
      <c r="I4" s="188"/>
      <c r="J4" s="188"/>
      <c r="K4" s="188"/>
    </row>
    <row r="5" spans="2:18" ht="10.5" customHeight="1" x14ac:dyDescent="0.25">
      <c r="B5" s="50"/>
    </row>
    <row r="6" spans="2:18" ht="19.5" customHeight="1" x14ac:dyDescent="0.25">
      <c r="B6" s="38" t="s">
        <v>38</v>
      </c>
      <c r="H6" s="40"/>
      <c r="J6" s="40"/>
      <c r="K6" s="38" t="s">
        <v>53</v>
      </c>
    </row>
    <row r="7" spans="2:18" ht="23.25" customHeight="1" x14ac:dyDescent="0.25">
      <c r="B7" s="189" t="s">
        <v>51</v>
      </c>
      <c r="C7" s="189"/>
      <c r="D7" s="189"/>
      <c r="E7" s="189"/>
      <c r="F7" s="189"/>
      <c r="G7" s="189"/>
      <c r="H7" s="189"/>
      <c r="I7" s="189"/>
      <c r="J7" s="189"/>
      <c r="K7" s="189"/>
    </row>
    <row r="8" spans="2:18" ht="15.75" customHeight="1" x14ac:dyDescent="0.25">
      <c r="B8" s="49"/>
      <c r="C8" s="80"/>
      <c r="D8" s="80"/>
      <c r="E8" s="49"/>
      <c r="F8" s="49"/>
      <c r="G8" s="49"/>
      <c r="H8" s="49"/>
      <c r="I8" s="49"/>
      <c r="J8" s="49"/>
    </row>
    <row r="9" spans="2:18" ht="21.75" customHeight="1" x14ac:dyDescent="0.25">
      <c r="B9" s="182" t="s">
        <v>59</v>
      </c>
      <c r="C9" s="182"/>
      <c r="D9" s="182"/>
      <c r="E9" s="182"/>
      <c r="F9" s="182"/>
      <c r="G9" s="182"/>
      <c r="H9" s="182"/>
      <c r="I9" s="182"/>
      <c r="J9" s="182"/>
      <c r="K9" s="182"/>
      <c r="L9" s="63"/>
    </row>
    <row r="10" spans="2:18" ht="18" customHeight="1" x14ac:dyDescent="0.25">
      <c r="B10" s="183" t="s">
        <v>40</v>
      </c>
      <c r="C10" s="184" t="s">
        <v>70</v>
      </c>
      <c r="D10" s="185"/>
      <c r="E10" s="185"/>
      <c r="F10" s="185"/>
      <c r="G10" s="185"/>
      <c r="H10" s="185"/>
      <c r="I10" s="186"/>
      <c r="J10" s="183" t="s">
        <v>61</v>
      </c>
      <c r="K10" s="183"/>
      <c r="L10" s="63"/>
      <c r="M10" s="33"/>
      <c r="N10" s="33"/>
      <c r="O10" s="33"/>
      <c r="P10" s="33"/>
      <c r="Q10" s="33"/>
      <c r="R10" s="33"/>
    </row>
    <row r="11" spans="2:18" ht="18" customHeight="1" x14ac:dyDescent="0.25">
      <c r="B11" s="183"/>
      <c r="C11" s="79">
        <v>2015</v>
      </c>
      <c r="D11" s="79">
        <v>2016</v>
      </c>
      <c r="E11" s="71">
        <v>2017</v>
      </c>
      <c r="F11" s="71">
        <v>2018</v>
      </c>
      <c r="G11" s="71">
        <v>2019</v>
      </c>
      <c r="H11" s="71">
        <v>2020</v>
      </c>
      <c r="I11" s="71">
        <v>2021</v>
      </c>
      <c r="J11" s="71">
        <v>2020</v>
      </c>
      <c r="K11" s="71">
        <v>2021</v>
      </c>
      <c r="L11" s="63"/>
      <c r="M11" s="33"/>
      <c r="N11" s="33"/>
      <c r="O11" s="33"/>
      <c r="P11" s="33"/>
      <c r="Q11" s="33"/>
      <c r="R11" s="33"/>
    </row>
    <row r="12" spans="2:18" ht="18" customHeight="1" x14ac:dyDescent="0.25">
      <c r="B12" s="68" t="s">
        <v>63</v>
      </c>
      <c r="C12" s="69">
        <v>2237285</v>
      </c>
      <c r="D12" s="69">
        <v>2210685</v>
      </c>
      <c r="E12" s="69">
        <v>2089876</v>
      </c>
      <c r="F12" s="69">
        <v>2213291</v>
      </c>
      <c r="G12" s="69">
        <v>2408183</v>
      </c>
      <c r="H12" s="69">
        <v>2399281</v>
      </c>
      <c r="I12" s="69">
        <v>2662449</v>
      </c>
      <c r="J12" s="69">
        <v>2504493.2712417981</v>
      </c>
      <c r="K12" s="69">
        <v>2605910.1420756164</v>
      </c>
      <c r="L12" s="63"/>
      <c r="M12" s="33"/>
      <c r="N12" s="33"/>
      <c r="O12" s="33"/>
      <c r="P12" s="33"/>
      <c r="Q12" s="33"/>
      <c r="R12" s="33"/>
    </row>
    <row r="13" spans="2:18" ht="18" customHeight="1" x14ac:dyDescent="0.25">
      <c r="B13" s="70" t="s">
        <v>66</v>
      </c>
      <c r="C13" s="69">
        <v>980713</v>
      </c>
      <c r="D13" s="69">
        <v>957110</v>
      </c>
      <c r="E13" s="69">
        <v>910169</v>
      </c>
      <c r="F13" s="69">
        <v>955293</v>
      </c>
      <c r="G13" s="69">
        <v>1052263</v>
      </c>
      <c r="H13" s="69">
        <v>1098669</v>
      </c>
      <c r="I13" s="69">
        <v>1213015</v>
      </c>
      <c r="J13" s="69">
        <v>1100264.1625022739</v>
      </c>
      <c r="K13" s="69">
        <v>1150674.2815846498</v>
      </c>
      <c r="L13" s="63"/>
      <c r="M13" s="33"/>
      <c r="N13" s="33"/>
      <c r="O13" s="33"/>
      <c r="P13" s="33"/>
      <c r="Q13" s="33"/>
      <c r="R13" s="33"/>
    </row>
    <row r="14" spans="2:18" ht="18" customHeight="1" x14ac:dyDescent="0.25">
      <c r="B14" s="70" t="s">
        <v>65</v>
      </c>
      <c r="C14" s="69">
        <v>1256572</v>
      </c>
      <c r="D14" s="69">
        <v>1253575</v>
      </c>
      <c r="E14" s="69">
        <v>1179707</v>
      </c>
      <c r="F14" s="69">
        <v>1257998</v>
      </c>
      <c r="G14" s="69">
        <v>1355920</v>
      </c>
      <c r="H14" s="69">
        <v>1300612</v>
      </c>
      <c r="I14" s="69">
        <v>1449434</v>
      </c>
      <c r="J14" s="69">
        <v>1404229.1087395241</v>
      </c>
      <c r="K14" s="69">
        <v>1455235.8604909661</v>
      </c>
      <c r="L14" s="63"/>
      <c r="M14" s="33"/>
      <c r="N14" s="33"/>
      <c r="O14" s="33"/>
      <c r="P14" s="33"/>
      <c r="Q14" s="33"/>
      <c r="R14" s="33"/>
    </row>
    <row r="15" spans="2:18" ht="18" customHeight="1" x14ac:dyDescent="0.25">
      <c r="B15" s="68" t="s">
        <v>64</v>
      </c>
      <c r="C15" s="69">
        <v>886692</v>
      </c>
      <c r="D15" s="69">
        <v>869742</v>
      </c>
      <c r="E15" s="69">
        <v>863042</v>
      </c>
      <c r="F15" s="69">
        <v>865384</v>
      </c>
      <c r="G15" s="69">
        <v>916931</v>
      </c>
      <c r="H15" s="69">
        <v>917289</v>
      </c>
      <c r="I15" s="69">
        <v>993172</v>
      </c>
      <c r="J15" s="69">
        <v>948941.3274065312</v>
      </c>
      <c r="K15" s="69">
        <v>982176.17125100491</v>
      </c>
      <c r="L15" s="63"/>
      <c r="M15" s="33"/>
      <c r="N15" s="33"/>
      <c r="O15" s="33"/>
      <c r="P15" s="33"/>
      <c r="Q15" s="33"/>
      <c r="R15" s="33"/>
    </row>
    <row r="16" spans="2:18" ht="18" customHeight="1" x14ac:dyDescent="0.3">
      <c r="B16" s="44" t="s">
        <v>78</v>
      </c>
      <c r="C16" s="53"/>
      <c r="D16" s="53"/>
      <c r="E16" s="53"/>
      <c r="F16" s="53"/>
      <c r="G16" s="53"/>
      <c r="H16" s="48"/>
      <c r="I16" s="48"/>
      <c r="J16" s="48"/>
      <c r="K16" s="48"/>
      <c r="L16" s="63"/>
      <c r="M16" s="33"/>
      <c r="N16" s="33"/>
      <c r="O16" s="33"/>
      <c r="P16" s="33"/>
      <c r="Q16" s="33"/>
      <c r="R16" s="33"/>
    </row>
    <row r="17" spans="2:18" ht="18" customHeight="1" x14ac:dyDescent="0.25">
      <c r="B17" s="47"/>
      <c r="C17" s="48"/>
      <c r="D17" s="43"/>
      <c r="E17" s="48"/>
      <c r="F17" s="43"/>
      <c r="G17" s="43"/>
      <c r="H17" s="48"/>
      <c r="I17" s="48"/>
      <c r="J17" s="48"/>
      <c r="K17" s="48"/>
      <c r="L17" s="63"/>
      <c r="M17" s="33"/>
      <c r="N17" s="33"/>
      <c r="O17" s="33"/>
      <c r="P17" s="33"/>
      <c r="Q17" s="33"/>
      <c r="R17" s="33"/>
    </row>
    <row r="18" spans="2:18" ht="18" customHeight="1" x14ac:dyDescent="0.25">
      <c r="B18" s="182" t="s">
        <v>58</v>
      </c>
      <c r="C18" s="182"/>
      <c r="D18" s="182"/>
      <c r="E18" s="182"/>
      <c r="F18" s="182"/>
      <c r="G18" s="182"/>
      <c r="H18" s="182"/>
      <c r="I18" s="182"/>
      <c r="J18" s="182"/>
      <c r="K18" s="182"/>
      <c r="L18" s="63"/>
      <c r="M18" s="33"/>
      <c r="N18" s="33"/>
      <c r="O18" s="33"/>
      <c r="P18" s="33"/>
      <c r="Q18" s="33"/>
      <c r="R18" s="33"/>
    </row>
    <row r="19" spans="2:18" ht="18" customHeight="1" x14ac:dyDescent="0.25">
      <c r="B19" s="183" t="s">
        <v>40</v>
      </c>
      <c r="C19" s="184" t="s">
        <v>70</v>
      </c>
      <c r="D19" s="185"/>
      <c r="E19" s="185"/>
      <c r="F19" s="185"/>
      <c r="G19" s="185"/>
      <c r="H19" s="185"/>
      <c r="I19" s="186"/>
      <c r="J19" s="183" t="s">
        <v>61</v>
      </c>
      <c r="K19" s="183"/>
      <c r="L19" s="63"/>
      <c r="M19" s="33"/>
      <c r="N19" s="33"/>
      <c r="O19" s="33"/>
      <c r="P19" s="33"/>
      <c r="Q19" s="33"/>
      <c r="R19" s="33"/>
    </row>
    <row r="20" spans="2:18" ht="18" customHeight="1" x14ac:dyDescent="0.25">
      <c r="B20" s="183"/>
      <c r="C20" s="79">
        <v>2015</v>
      </c>
      <c r="D20" s="79">
        <v>2016</v>
      </c>
      <c r="E20" s="71">
        <v>2017</v>
      </c>
      <c r="F20" s="71">
        <v>2018</v>
      </c>
      <c r="G20" s="71">
        <v>2019</v>
      </c>
      <c r="H20" s="71">
        <v>2020</v>
      </c>
      <c r="I20" s="71">
        <v>2021</v>
      </c>
      <c r="J20" s="71">
        <v>2020</v>
      </c>
      <c r="K20" s="71">
        <v>2021</v>
      </c>
      <c r="L20" s="63"/>
      <c r="M20" s="33"/>
      <c r="N20" s="33"/>
      <c r="O20" s="33"/>
      <c r="P20" s="33"/>
      <c r="Q20" s="33"/>
      <c r="R20" s="33"/>
    </row>
    <row r="21" spans="2:18" ht="17.45" customHeight="1" x14ac:dyDescent="0.25">
      <c r="B21" s="68" t="s">
        <v>63</v>
      </c>
      <c r="C21" s="69">
        <v>3456729</v>
      </c>
      <c r="D21" s="69">
        <v>3604060</v>
      </c>
      <c r="E21" s="69">
        <v>4108387</v>
      </c>
      <c r="F21" s="69">
        <v>4605975</v>
      </c>
      <c r="G21" s="69">
        <v>4387830</v>
      </c>
      <c r="H21" s="69">
        <v>4141674</v>
      </c>
      <c r="I21" s="69">
        <v>4457804</v>
      </c>
      <c r="J21" s="69">
        <v>4329585.041027654</v>
      </c>
      <c r="K21" s="69">
        <v>4272424.5664453609</v>
      </c>
      <c r="L21" s="63"/>
      <c r="M21" s="33"/>
      <c r="N21" s="33"/>
      <c r="O21" s="33"/>
      <c r="P21" s="33"/>
      <c r="Q21" s="33"/>
      <c r="R21" s="33"/>
    </row>
    <row r="22" spans="2:18" ht="17.45" customHeight="1" x14ac:dyDescent="0.25">
      <c r="B22" s="70" t="s">
        <v>66</v>
      </c>
      <c r="C22" s="69">
        <v>1054475</v>
      </c>
      <c r="D22" s="69">
        <v>1062683</v>
      </c>
      <c r="E22" s="69">
        <v>1223436</v>
      </c>
      <c r="F22" s="69">
        <v>1455207</v>
      </c>
      <c r="G22" s="69">
        <v>1279889</v>
      </c>
      <c r="H22" s="69">
        <v>1051333</v>
      </c>
      <c r="I22" s="69">
        <v>1328172</v>
      </c>
      <c r="J22" s="69">
        <v>1261496.3136078224</v>
      </c>
      <c r="K22" s="69">
        <v>1243816.2151294686</v>
      </c>
      <c r="L22" s="63"/>
      <c r="M22" s="33"/>
      <c r="N22" s="33"/>
      <c r="O22" s="33"/>
      <c r="P22" s="33"/>
      <c r="Q22" s="33"/>
      <c r="R22" s="33"/>
    </row>
    <row r="23" spans="2:18" ht="16.5" x14ac:dyDescent="0.25">
      <c r="B23" s="70" t="s">
        <v>65</v>
      </c>
      <c r="C23" s="69">
        <v>2402254</v>
      </c>
      <c r="D23" s="69">
        <v>2541377</v>
      </c>
      <c r="E23" s="69">
        <v>2884951</v>
      </c>
      <c r="F23" s="69">
        <v>3150768</v>
      </c>
      <c r="G23" s="69">
        <v>3107941</v>
      </c>
      <c r="H23" s="69">
        <v>3090341</v>
      </c>
      <c r="I23" s="69">
        <v>3129632</v>
      </c>
      <c r="J23" s="69">
        <v>3068088.7274198318</v>
      </c>
      <c r="K23" s="69">
        <v>3028608.3513158923</v>
      </c>
      <c r="L23" s="63"/>
      <c r="M23" s="33"/>
      <c r="N23" s="33"/>
      <c r="O23" s="33"/>
      <c r="P23" s="33"/>
      <c r="Q23" s="33"/>
      <c r="R23" s="33"/>
    </row>
    <row r="24" spans="2:18" ht="16.5" x14ac:dyDescent="0.25">
      <c r="B24" s="68" t="s">
        <v>64</v>
      </c>
      <c r="C24" s="69">
        <v>1981273</v>
      </c>
      <c r="D24" s="69">
        <v>2083873</v>
      </c>
      <c r="E24" s="69">
        <v>2400819</v>
      </c>
      <c r="F24" s="69">
        <v>2648228</v>
      </c>
      <c r="G24" s="69">
        <v>2586483</v>
      </c>
      <c r="H24" s="69">
        <v>2578948</v>
      </c>
      <c r="I24" s="69">
        <v>2601626</v>
      </c>
      <c r="J24" s="69">
        <v>2554903.9826968587</v>
      </c>
      <c r="K24" s="69">
        <v>2523795.1807192294</v>
      </c>
      <c r="L24" s="63"/>
      <c r="M24" s="33"/>
      <c r="N24" s="33"/>
      <c r="O24" s="33"/>
      <c r="P24" s="33"/>
      <c r="Q24" s="33"/>
      <c r="R24" s="33"/>
    </row>
    <row r="25" spans="2:18" ht="16.5" x14ac:dyDescent="0.3">
      <c r="B25" s="44" t="s">
        <v>78</v>
      </c>
      <c r="D25" s="53"/>
      <c r="F25" s="53"/>
      <c r="G25" s="56"/>
      <c r="H25" s="56"/>
      <c r="I25" s="56"/>
      <c r="L25" s="63"/>
      <c r="M25" s="33"/>
      <c r="N25" s="33"/>
      <c r="O25" s="33"/>
      <c r="P25" s="33"/>
      <c r="Q25" s="33"/>
      <c r="R25" s="33"/>
    </row>
    <row r="26" spans="2:18" x14ac:dyDescent="0.25">
      <c r="D26" s="43"/>
      <c r="F26" s="43"/>
      <c r="G26" s="43"/>
      <c r="J26" s="56"/>
      <c r="L26" s="63"/>
      <c r="M26" s="33"/>
      <c r="N26" s="33"/>
      <c r="O26" s="33"/>
      <c r="P26" s="33"/>
      <c r="Q26" s="33"/>
      <c r="R26" s="33"/>
    </row>
    <row r="27" spans="2:18" x14ac:dyDescent="0.25">
      <c r="B27" s="182" t="s">
        <v>150</v>
      </c>
      <c r="C27" s="182"/>
      <c r="D27" s="182"/>
      <c r="E27" s="182"/>
      <c r="F27" s="182"/>
      <c r="G27" s="182"/>
      <c r="H27" s="182"/>
      <c r="I27" s="182"/>
      <c r="J27" s="182"/>
      <c r="K27" s="182"/>
      <c r="L27" s="63"/>
      <c r="M27" s="57"/>
      <c r="N27" s="57"/>
    </row>
    <row r="28" spans="2:18" x14ac:dyDescent="0.25">
      <c r="B28" s="183" t="s">
        <v>40</v>
      </c>
      <c r="C28" s="184" t="s">
        <v>70</v>
      </c>
      <c r="D28" s="185"/>
      <c r="E28" s="185"/>
      <c r="F28" s="185"/>
      <c r="G28" s="185"/>
      <c r="H28" s="185"/>
      <c r="I28" s="186"/>
      <c r="J28" s="183" t="s">
        <v>61</v>
      </c>
      <c r="K28" s="183"/>
      <c r="L28" s="63"/>
      <c r="M28" s="57"/>
      <c r="N28" s="57"/>
    </row>
    <row r="29" spans="2:18" x14ac:dyDescent="0.25">
      <c r="B29" s="183"/>
      <c r="C29" s="114">
        <v>2015</v>
      </c>
      <c r="D29" s="114">
        <v>2016</v>
      </c>
      <c r="E29" s="114">
        <v>2017</v>
      </c>
      <c r="F29" s="114">
        <v>2018</v>
      </c>
      <c r="G29" s="114">
        <v>2019</v>
      </c>
      <c r="H29" s="114">
        <v>2020</v>
      </c>
      <c r="I29" s="114">
        <v>2021</v>
      </c>
      <c r="J29" s="114">
        <v>2020</v>
      </c>
      <c r="K29" s="114">
        <v>2021</v>
      </c>
      <c r="L29" s="63"/>
      <c r="M29" s="57"/>
      <c r="N29" s="57"/>
    </row>
    <row r="30" spans="2:18" ht="16.5" x14ac:dyDescent="0.25">
      <c r="B30" s="68" t="s">
        <v>63</v>
      </c>
      <c r="C30" s="69">
        <v>5694014</v>
      </c>
      <c r="D30" s="69">
        <v>5814745</v>
      </c>
      <c r="E30" s="69">
        <v>6198263</v>
      </c>
      <c r="F30" s="69">
        <v>6819266</v>
      </c>
      <c r="G30" s="69">
        <v>6796013</v>
      </c>
      <c r="H30" s="69">
        <v>6540955</v>
      </c>
      <c r="I30" s="69">
        <v>7120253</v>
      </c>
      <c r="J30" s="69">
        <v>6834078.312269452</v>
      </c>
      <c r="K30" s="69">
        <v>6878334.7085209768</v>
      </c>
      <c r="L30" s="63"/>
      <c r="M30" s="57"/>
      <c r="N30" s="57"/>
    </row>
    <row r="31" spans="2:18" ht="16.5" x14ac:dyDescent="0.25">
      <c r="B31" s="70" t="s">
        <v>66</v>
      </c>
      <c r="C31" s="69">
        <v>2035188</v>
      </c>
      <c r="D31" s="69">
        <v>2019793</v>
      </c>
      <c r="E31" s="69">
        <v>2133605</v>
      </c>
      <c r="F31" s="69">
        <v>2410500</v>
      </c>
      <c r="G31" s="69">
        <v>2332152</v>
      </c>
      <c r="H31" s="69">
        <v>2150002</v>
      </c>
      <c r="I31" s="69">
        <v>2541187</v>
      </c>
      <c r="J31" s="69">
        <v>2361760.4761100961</v>
      </c>
      <c r="K31" s="69">
        <v>2394490.4967141184</v>
      </c>
      <c r="L31" s="63"/>
      <c r="M31" s="57"/>
      <c r="N31" s="57"/>
    </row>
    <row r="32" spans="2:18" ht="16.5" x14ac:dyDescent="0.25">
      <c r="B32" s="70" t="s">
        <v>65</v>
      </c>
      <c r="C32" s="69">
        <v>3658826</v>
      </c>
      <c r="D32" s="69">
        <v>3794952</v>
      </c>
      <c r="E32" s="69">
        <v>4064658</v>
      </c>
      <c r="F32" s="69">
        <v>4408766</v>
      </c>
      <c r="G32" s="69">
        <v>4463861</v>
      </c>
      <c r="H32" s="69">
        <v>4390953</v>
      </c>
      <c r="I32" s="69">
        <v>4579066</v>
      </c>
      <c r="J32" s="69">
        <v>4472317.8361593559</v>
      </c>
      <c r="K32" s="69">
        <v>4483844.211806858</v>
      </c>
      <c r="L32" s="63"/>
      <c r="M32" s="57"/>
      <c r="N32" s="57"/>
    </row>
    <row r="33" spans="2:14" ht="16.5" x14ac:dyDescent="0.25">
      <c r="B33" s="68" t="s">
        <v>64</v>
      </c>
      <c r="C33" s="69">
        <v>2867965</v>
      </c>
      <c r="D33" s="69">
        <v>2953615</v>
      </c>
      <c r="E33" s="69">
        <v>3263861</v>
      </c>
      <c r="F33" s="69">
        <v>3513612</v>
      </c>
      <c r="G33" s="69">
        <v>3503414</v>
      </c>
      <c r="H33" s="69">
        <v>3496237</v>
      </c>
      <c r="I33" s="69">
        <v>3594798</v>
      </c>
      <c r="J33" s="69">
        <v>3503845.3101033899</v>
      </c>
      <c r="K33" s="69">
        <v>3505971.3519702344</v>
      </c>
      <c r="L33" s="63"/>
      <c r="M33" s="57"/>
      <c r="N33" s="57"/>
    </row>
    <row r="34" spans="2:14" ht="16.5" x14ac:dyDescent="0.3">
      <c r="B34" s="44" t="s">
        <v>78</v>
      </c>
      <c r="D34" s="53"/>
      <c r="F34" s="53"/>
      <c r="G34" s="56"/>
      <c r="H34" s="56"/>
      <c r="I34" s="56"/>
      <c r="L34" s="63"/>
      <c r="M34" s="57"/>
      <c r="N34" s="57"/>
    </row>
    <row r="35" spans="2:14" x14ac:dyDescent="0.25">
      <c r="D35" s="43"/>
      <c r="F35" s="43"/>
      <c r="G35" s="43"/>
      <c r="J35" s="56"/>
      <c r="L35" s="63"/>
      <c r="M35" s="57"/>
      <c r="N35" s="57"/>
    </row>
    <row r="38" spans="2:14" ht="32.1" customHeight="1" x14ac:dyDescent="0.25">
      <c r="B38" s="180" t="s">
        <v>101</v>
      </c>
      <c r="C38" s="181"/>
      <c r="D38" s="181"/>
      <c r="E38" s="181"/>
      <c r="F38" s="181"/>
      <c r="G38" s="181"/>
      <c r="H38" s="181"/>
      <c r="I38" s="181"/>
      <c r="J38" s="181"/>
      <c r="K38" s="181"/>
    </row>
    <row r="40" spans="2:14" x14ac:dyDescent="0.25">
      <c r="B40" s="39"/>
      <c r="C40" s="39"/>
      <c r="D40" s="39"/>
      <c r="E40" s="39"/>
      <c r="F40" s="39"/>
      <c r="G40" s="39"/>
      <c r="H40" s="39"/>
      <c r="I40" s="39"/>
    </row>
    <row r="41" spans="2:14" x14ac:dyDescent="0.25">
      <c r="B41" s="110" t="str">
        <f>B12</f>
        <v>Producción</v>
      </c>
      <c r="C41" s="39">
        <v>2015</v>
      </c>
      <c r="D41" s="39">
        <v>2016</v>
      </c>
      <c r="E41" s="39">
        <v>2017</v>
      </c>
      <c r="F41" s="39">
        <v>2018</v>
      </c>
      <c r="G41" s="39">
        <v>2019</v>
      </c>
      <c r="H41" s="39">
        <v>2020</v>
      </c>
      <c r="I41" s="39">
        <v>2021</v>
      </c>
      <c r="J41" s="45"/>
      <c r="K41" s="45"/>
    </row>
    <row r="42" spans="2:14" x14ac:dyDescent="0.25">
      <c r="B42" s="117" t="s">
        <v>97</v>
      </c>
      <c r="C42" s="51">
        <f t="shared" ref="C42:I42" si="0">+C12+C21</f>
        <v>5694014</v>
      </c>
      <c r="D42" s="51">
        <f t="shared" si="0"/>
        <v>5814745</v>
      </c>
      <c r="E42" s="51">
        <f t="shared" si="0"/>
        <v>6198263</v>
      </c>
      <c r="F42" s="51">
        <f t="shared" si="0"/>
        <v>6819266</v>
      </c>
      <c r="G42" s="51">
        <f t="shared" si="0"/>
        <v>6796013</v>
      </c>
      <c r="H42" s="51">
        <f t="shared" si="0"/>
        <v>6540955</v>
      </c>
      <c r="I42" s="51">
        <f t="shared" si="0"/>
        <v>7120253</v>
      </c>
      <c r="J42" s="45"/>
      <c r="K42" s="45"/>
    </row>
    <row r="43" spans="2:14" x14ac:dyDescent="0.25">
      <c r="B43" s="33" t="str">
        <f>J10</f>
        <v>Escenario sin COVID-19</v>
      </c>
      <c r="C43" s="51">
        <f>C42</f>
        <v>5694014</v>
      </c>
      <c r="D43" s="51">
        <f>D42</f>
        <v>5814745</v>
      </c>
      <c r="E43" s="51">
        <f>E42</f>
        <v>6198263</v>
      </c>
      <c r="F43" s="51">
        <f>F42</f>
        <v>6819266</v>
      </c>
      <c r="G43" s="51">
        <f>G42</f>
        <v>6796013</v>
      </c>
      <c r="H43" s="51">
        <f>J12+J21</f>
        <v>6834078.312269452</v>
      </c>
      <c r="I43" s="51">
        <f>K12+K21</f>
        <v>6878334.7085209768</v>
      </c>
      <c r="J43" s="45"/>
      <c r="K43" s="45"/>
    </row>
    <row r="56" spans="2:11" ht="15.75" x14ac:dyDescent="0.3">
      <c r="B56" s="36" t="s">
        <v>52</v>
      </c>
    </row>
    <row r="63" spans="2:11" ht="32.1" customHeight="1" x14ac:dyDescent="0.25">
      <c r="B63" s="180" t="s">
        <v>102</v>
      </c>
      <c r="C63" s="181"/>
      <c r="D63" s="181"/>
      <c r="E63" s="181"/>
      <c r="F63" s="181"/>
      <c r="G63" s="181"/>
      <c r="H63" s="181"/>
      <c r="I63" s="181"/>
      <c r="J63" s="181"/>
      <c r="K63" s="181"/>
    </row>
    <row r="65" spans="2:11" x14ac:dyDescent="0.25">
      <c r="B65" s="39"/>
      <c r="C65" s="39"/>
      <c r="D65" s="39"/>
      <c r="E65" s="39"/>
      <c r="F65" s="39"/>
      <c r="G65" s="39"/>
      <c r="H65" s="39"/>
      <c r="I65" s="39"/>
    </row>
    <row r="66" spans="2:11" x14ac:dyDescent="0.25">
      <c r="B66" s="110" t="str">
        <f>B13</f>
        <v xml:space="preserve">  Consumo intermedio</v>
      </c>
      <c r="C66" s="39">
        <v>2015</v>
      </c>
      <c r="D66" s="39">
        <v>2016</v>
      </c>
      <c r="E66" s="39">
        <v>2017</v>
      </c>
      <c r="F66" s="39">
        <v>2018</v>
      </c>
      <c r="G66" s="39">
        <v>2019</v>
      </c>
      <c r="H66" s="39">
        <v>2020</v>
      </c>
      <c r="I66" s="39">
        <v>2021</v>
      </c>
      <c r="J66" s="45"/>
      <c r="K66" s="45"/>
    </row>
    <row r="67" spans="2:11" x14ac:dyDescent="0.25">
      <c r="B67" s="110" t="str">
        <f>B42</f>
        <v>Situación real</v>
      </c>
      <c r="C67" s="51">
        <f t="shared" ref="C67:I67" si="1">C13+C22</f>
        <v>2035188</v>
      </c>
      <c r="D67" s="51">
        <f t="shared" si="1"/>
        <v>2019793</v>
      </c>
      <c r="E67" s="51">
        <f t="shared" si="1"/>
        <v>2133605</v>
      </c>
      <c r="F67" s="51">
        <f t="shared" si="1"/>
        <v>2410500</v>
      </c>
      <c r="G67" s="51">
        <f t="shared" si="1"/>
        <v>2332152</v>
      </c>
      <c r="H67" s="51">
        <f t="shared" si="1"/>
        <v>2150002</v>
      </c>
      <c r="I67" s="51">
        <f t="shared" si="1"/>
        <v>2541187</v>
      </c>
      <c r="J67" s="45"/>
      <c r="K67" s="45"/>
    </row>
    <row r="68" spans="2:11" x14ac:dyDescent="0.25">
      <c r="B68" s="39" t="str">
        <f>B43</f>
        <v>Escenario sin COVID-19</v>
      </c>
      <c r="C68" s="51">
        <f>C67</f>
        <v>2035188</v>
      </c>
      <c r="D68" s="51">
        <f>D67</f>
        <v>2019793</v>
      </c>
      <c r="E68" s="51">
        <f>E67</f>
        <v>2133605</v>
      </c>
      <c r="F68" s="51">
        <f>F67</f>
        <v>2410500</v>
      </c>
      <c r="G68" s="51">
        <f>G67</f>
        <v>2332152</v>
      </c>
      <c r="H68" s="51">
        <f>+J13+J22</f>
        <v>2361760.4761100961</v>
      </c>
      <c r="I68" s="51">
        <f>+K13+K22</f>
        <v>2394490.4967141184</v>
      </c>
      <c r="J68" s="45"/>
      <c r="K68" s="45"/>
    </row>
    <row r="81" spans="2:12" ht="15.75" x14ac:dyDescent="0.3">
      <c r="B81" s="36" t="s">
        <v>52</v>
      </c>
    </row>
    <row r="88" spans="2:12" ht="32.1" customHeight="1" x14ac:dyDescent="0.25">
      <c r="B88" s="180" t="s">
        <v>106</v>
      </c>
      <c r="C88" s="181"/>
      <c r="D88" s="181"/>
      <c r="E88" s="181"/>
      <c r="F88" s="181"/>
      <c r="G88" s="181"/>
      <c r="H88" s="181"/>
      <c r="I88" s="181"/>
      <c r="J88" s="181"/>
      <c r="K88" s="181"/>
    </row>
    <row r="89" spans="2:12" x14ac:dyDescent="0.25"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2:12" x14ac:dyDescent="0.25"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2:12" x14ac:dyDescent="0.25">
      <c r="B91" s="117" t="str">
        <f>B14</f>
        <v xml:space="preserve">  Valor agregado bruto</v>
      </c>
      <c r="C91" s="33">
        <v>2015</v>
      </c>
      <c r="D91" s="33">
        <v>2016</v>
      </c>
      <c r="E91" s="33">
        <v>2017</v>
      </c>
      <c r="F91" s="33">
        <v>2018</v>
      </c>
      <c r="G91" s="33">
        <v>2019</v>
      </c>
      <c r="H91" s="33">
        <v>2020</v>
      </c>
      <c r="I91" s="33">
        <v>2021</v>
      </c>
      <c r="J91" s="33"/>
      <c r="K91" s="33"/>
      <c r="L91" s="33"/>
    </row>
    <row r="92" spans="2:12" x14ac:dyDescent="0.25">
      <c r="B92" s="117" t="str">
        <f>B67</f>
        <v>Situación real</v>
      </c>
      <c r="C92" s="62">
        <f t="shared" ref="C92:I92" si="2">+C14+C23</f>
        <v>3658826</v>
      </c>
      <c r="D92" s="62">
        <f t="shared" si="2"/>
        <v>3794952</v>
      </c>
      <c r="E92" s="62">
        <f t="shared" si="2"/>
        <v>4064658</v>
      </c>
      <c r="F92" s="62">
        <f t="shared" si="2"/>
        <v>4408766</v>
      </c>
      <c r="G92" s="62">
        <f t="shared" si="2"/>
        <v>4463861</v>
      </c>
      <c r="H92" s="62">
        <f t="shared" si="2"/>
        <v>4390953</v>
      </c>
      <c r="I92" s="62">
        <f t="shared" si="2"/>
        <v>4579066</v>
      </c>
      <c r="J92" s="33"/>
      <c r="K92" s="33"/>
      <c r="L92" s="33"/>
    </row>
    <row r="93" spans="2:12" x14ac:dyDescent="0.25">
      <c r="B93" s="117" t="str">
        <f>B68</f>
        <v>Escenario sin COVID-19</v>
      </c>
      <c r="C93" s="62">
        <f>C92</f>
        <v>3658826</v>
      </c>
      <c r="D93" s="62">
        <f>D92</f>
        <v>3794952</v>
      </c>
      <c r="E93" s="62">
        <f>E92</f>
        <v>4064658</v>
      </c>
      <c r="F93" s="62">
        <f>F92</f>
        <v>4408766</v>
      </c>
      <c r="G93" s="62">
        <f>G92</f>
        <v>4463861</v>
      </c>
      <c r="H93" s="62">
        <f>J14+J23</f>
        <v>4472317.8361593559</v>
      </c>
      <c r="I93" s="62">
        <f>K14+K23</f>
        <v>4483844.211806858</v>
      </c>
      <c r="J93" s="33"/>
      <c r="K93" s="33"/>
      <c r="L93" s="33"/>
    </row>
    <row r="94" spans="2:12" x14ac:dyDescent="0.25">
      <c r="B94" s="117"/>
      <c r="C94" s="33"/>
      <c r="D94" s="33"/>
      <c r="E94" s="33"/>
      <c r="F94" s="33"/>
      <c r="G94" s="33"/>
      <c r="H94" s="33"/>
      <c r="I94" s="33"/>
      <c r="J94" s="33"/>
      <c r="K94" s="33"/>
      <c r="L94" s="33"/>
    </row>
    <row r="95" spans="2:12" x14ac:dyDescent="0.25">
      <c r="B95" s="117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2:12" x14ac:dyDescent="0.25"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2:12" x14ac:dyDescent="0.25"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2:12" x14ac:dyDescent="0.25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2" x14ac:dyDescent="0.25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2" x14ac:dyDescent="0.25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2" x14ac:dyDescent="0.25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2" x14ac:dyDescent="0.25"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</row>
    <row r="106" spans="2:12" ht="15.75" x14ac:dyDescent="0.3">
      <c r="B106" s="36" t="s">
        <v>52</v>
      </c>
    </row>
    <row r="113" spans="2:11" ht="32.1" customHeight="1" x14ac:dyDescent="0.25">
      <c r="B113" s="180" t="s">
        <v>107</v>
      </c>
      <c r="C113" s="181"/>
      <c r="D113" s="181"/>
      <c r="E113" s="181"/>
      <c r="F113" s="181"/>
      <c r="G113" s="181"/>
      <c r="H113" s="181"/>
      <c r="I113" s="181"/>
      <c r="J113" s="181"/>
      <c r="K113" s="181"/>
    </row>
    <row r="115" spans="2:11" x14ac:dyDescent="0.25">
      <c r="B115" s="39"/>
      <c r="C115" s="39"/>
      <c r="D115" s="39"/>
      <c r="E115" s="39"/>
      <c r="F115" s="39"/>
      <c r="G115" s="39"/>
      <c r="H115" s="39"/>
      <c r="I115" s="39"/>
    </row>
    <row r="116" spans="2:11" x14ac:dyDescent="0.25">
      <c r="B116" s="110" t="str">
        <f>B15</f>
        <v>Remuneraciones</v>
      </c>
      <c r="C116" s="39">
        <v>2015</v>
      </c>
      <c r="D116" s="39">
        <v>2016</v>
      </c>
      <c r="E116" s="39">
        <v>2017</v>
      </c>
      <c r="F116" s="39">
        <v>2018</v>
      </c>
      <c r="G116" s="39">
        <v>2019</v>
      </c>
      <c r="H116" s="39">
        <v>2020</v>
      </c>
      <c r="I116" s="39">
        <v>2021</v>
      </c>
      <c r="J116" s="45"/>
      <c r="K116" s="45"/>
    </row>
    <row r="117" spans="2:11" x14ac:dyDescent="0.25">
      <c r="B117" s="110" t="str">
        <f>B92</f>
        <v>Situación real</v>
      </c>
      <c r="C117" s="51">
        <f t="shared" ref="C117:I117" si="3">+C15+C24</f>
        <v>2867965</v>
      </c>
      <c r="D117" s="51">
        <f t="shared" si="3"/>
        <v>2953615</v>
      </c>
      <c r="E117" s="51">
        <f t="shared" si="3"/>
        <v>3263861</v>
      </c>
      <c r="F117" s="51">
        <f t="shared" si="3"/>
        <v>3513612</v>
      </c>
      <c r="G117" s="51">
        <f t="shared" si="3"/>
        <v>3503414</v>
      </c>
      <c r="H117" s="51">
        <f t="shared" si="3"/>
        <v>3496237</v>
      </c>
      <c r="I117" s="51">
        <f t="shared" si="3"/>
        <v>3594798</v>
      </c>
      <c r="J117" s="45"/>
      <c r="K117" s="45"/>
    </row>
    <row r="118" spans="2:11" x14ac:dyDescent="0.25">
      <c r="B118" s="110" t="str">
        <f>B93</f>
        <v>Escenario sin COVID-19</v>
      </c>
      <c r="C118" s="51">
        <f>C117</f>
        <v>2867965</v>
      </c>
      <c r="D118" s="51">
        <f>D117</f>
        <v>2953615</v>
      </c>
      <c r="E118" s="51">
        <f>E117</f>
        <v>3263861</v>
      </c>
      <c r="F118" s="51">
        <f>F117</f>
        <v>3513612</v>
      </c>
      <c r="G118" s="51">
        <f>G117</f>
        <v>3503414</v>
      </c>
      <c r="H118" s="51">
        <f>+J15+J24</f>
        <v>3503845.3101033899</v>
      </c>
      <c r="I118" s="51">
        <f>+K15+K24</f>
        <v>3505971.3519702344</v>
      </c>
      <c r="J118" s="45"/>
      <c r="K118" s="45"/>
    </row>
    <row r="119" spans="2:11" x14ac:dyDescent="0.25">
      <c r="B119" s="39"/>
      <c r="C119" s="39"/>
      <c r="D119" s="39"/>
      <c r="E119" s="39"/>
      <c r="F119" s="39"/>
      <c r="G119" s="39"/>
      <c r="H119" s="39"/>
      <c r="I119" s="39"/>
    </row>
    <row r="132" spans="2:2" ht="15.75" x14ac:dyDescent="0.3">
      <c r="B132" s="36" t="s">
        <v>52</v>
      </c>
    </row>
  </sheetData>
  <sheetProtection selectLockedCells="1" selectUnlockedCells="1"/>
  <mergeCells count="19">
    <mergeCell ref="B3:K3"/>
    <mergeCell ref="B4:K4"/>
    <mergeCell ref="B7:K7"/>
    <mergeCell ref="B9:K9"/>
    <mergeCell ref="B10:B11"/>
    <mergeCell ref="J10:K10"/>
    <mergeCell ref="C10:I10"/>
    <mergeCell ref="B63:K63"/>
    <mergeCell ref="B88:K88"/>
    <mergeCell ref="B113:K113"/>
    <mergeCell ref="B38:K38"/>
    <mergeCell ref="B18:K18"/>
    <mergeCell ref="B19:B20"/>
    <mergeCell ref="J19:K19"/>
    <mergeCell ref="C19:I19"/>
    <mergeCell ref="B27:K27"/>
    <mergeCell ref="B28:B29"/>
    <mergeCell ref="C28:I28"/>
    <mergeCell ref="J28:K28"/>
  </mergeCells>
  <hyperlinks>
    <hyperlink ref="B6" location="Indice!A1" display="Índice"/>
    <hyperlink ref="K6" location="'1.2_Prod'!A1" display="Siguiente"/>
  </hyperlinks>
  <pageMargins left="0.25" right="0.25" top="0.75" bottom="0.75" header="0.3" footer="0.3"/>
  <pageSetup paperSize="9" scale="43" orientation="portrait" horizontalDpi="4294967293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7"/>
  <sheetViews>
    <sheetView showGridLines="0" showZeros="0" zoomScale="80" zoomScaleNormal="80" zoomScaleSheetLayoutView="100" workbookViewId="0">
      <selection activeCell="K25" sqref="K25"/>
    </sheetView>
  </sheetViews>
  <sheetFormatPr baseColWidth="10" defaultRowHeight="15" x14ac:dyDescent="0.25"/>
  <cols>
    <col min="1" max="1" width="5.85546875" customWidth="1"/>
    <col min="2" max="2" width="41" customWidth="1"/>
    <col min="3" max="3" width="21.42578125" customWidth="1"/>
    <col min="4" max="8" width="18.7109375" customWidth="1"/>
    <col min="9" max="9" width="14.140625" customWidth="1"/>
    <col min="10" max="10" width="14.42578125" customWidth="1"/>
    <col min="11" max="13" width="11.42578125" customWidth="1"/>
    <col min="14" max="14" width="23" customWidth="1"/>
    <col min="15" max="235" width="11.42578125" customWidth="1"/>
    <col min="236" max="236" width="2.7109375" customWidth="1"/>
    <col min="237" max="237" width="5.5703125" customWidth="1"/>
    <col min="238" max="238" width="14.5703125" customWidth="1"/>
    <col min="239" max="239" width="11.85546875" customWidth="1"/>
    <col min="240" max="242" width="15.7109375" customWidth="1"/>
  </cols>
  <sheetData>
    <row r="1" spans="2:9" ht="81.75" customHeight="1" x14ac:dyDescent="0.25"/>
    <row r="2" spans="2:9" ht="19.149999999999999" customHeight="1" x14ac:dyDescent="0.25"/>
    <row r="3" spans="2:9" ht="18.75" customHeight="1" x14ac:dyDescent="0.25">
      <c r="B3" s="187" t="s">
        <v>67</v>
      </c>
      <c r="C3" s="187"/>
      <c r="D3" s="187"/>
      <c r="E3" s="187"/>
      <c r="F3" s="187"/>
      <c r="G3" s="187"/>
      <c r="H3" s="187"/>
    </row>
    <row r="4" spans="2:9" ht="42" customHeight="1" x14ac:dyDescent="0.25">
      <c r="B4" s="188" t="s">
        <v>74</v>
      </c>
      <c r="C4" s="188"/>
      <c r="D4" s="188"/>
      <c r="E4" s="188"/>
      <c r="F4" s="188"/>
      <c r="G4" s="188"/>
      <c r="H4" s="188"/>
    </row>
    <row r="5" spans="2:9" ht="2.1" customHeight="1" x14ac:dyDescent="0.25">
      <c r="B5" s="37"/>
    </row>
    <row r="6" spans="2:9" ht="19.5" customHeight="1" x14ac:dyDescent="0.25">
      <c r="B6" s="38" t="s">
        <v>38</v>
      </c>
      <c r="C6" s="40"/>
      <c r="G6" s="40" t="s">
        <v>54</v>
      </c>
      <c r="H6" s="40" t="s">
        <v>53</v>
      </c>
    </row>
    <row r="7" spans="2:9" ht="34.5" customHeight="1" x14ac:dyDescent="0.25">
      <c r="B7" s="190" t="s">
        <v>51</v>
      </c>
      <c r="C7" s="190"/>
      <c r="D7" s="190"/>
      <c r="E7" s="190"/>
      <c r="F7" s="190"/>
      <c r="G7" s="190"/>
      <c r="H7" s="190"/>
    </row>
    <row r="8" spans="2:9" ht="18" customHeight="1" x14ac:dyDescent="0.25">
      <c r="B8" s="183" t="s">
        <v>40</v>
      </c>
      <c r="C8" s="183" t="s">
        <v>69</v>
      </c>
      <c r="D8" s="183"/>
      <c r="E8" s="183" t="s">
        <v>61</v>
      </c>
      <c r="F8" s="183"/>
      <c r="G8" s="183" t="s">
        <v>68</v>
      </c>
      <c r="H8" s="183"/>
    </row>
    <row r="9" spans="2:9" ht="18" customHeight="1" x14ac:dyDescent="0.25">
      <c r="B9" s="183"/>
      <c r="C9" s="71">
        <v>2020</v>
      </c>
      <c r="D9" s="71">
        <v>2021</v>
      </c>
      <c r="E9" s="71">
        <v>2020</v>
      </c>
      <c r="F9" s="71">
        <v>2021</v>
      </c>
      <c r="G9" s="71">
        <v>2020</v>
      </c>
      <c r="H9" s="71">
        <v>2021</v>
      </c>
    </row>
    <row r="10" spans="2:9" ht="18" customHeight="1" x14ac:dyDescent="0.25">
      <c r="B10" s="68" t="s">
        <v>56</v>
      </c>
      <c r="C10" s="69">
        <v>-6198263</v>
      </c>
      <c r="D10" s="69">
        <v>-6819266</v>
      </c>
      <c r="E10" s="69">
        <v>-6796013</v>
      </c>
      <c r="F10" s="69">
        <v>-6540955</v>
      </c>
      <c r="G10" s="69">
        <f t="shared" ref="G10:H13" si="0">C10-E10</f>
        <v>597750</v>
      </c>
      <c r="H10" s="69">
        <f t="shared" si="0"/>
        <v>-278311</v>
      </c>
    </row>
    <row r="11" spans="2:9" ht="18" customHeight="1" x14ac:dyDescent="0.25">
      <c r="B11" s="68" t="s">
        <v>71</v>
      </c>
      <c r="C11" s="69">
        <v>0</v>
      </c>
      <c r="D11" s="69">
        <v>0</v>
      </c>
      <c r="E11" s="69">
        <v>0</v>
      </c>
      <c r="F11" s="69">
        <v>0</v>
      </c>
      <c r="G11" s="69">
        <f t="shared" si="0"/>
        <v>0</v>
      </c>
      <c r="H11" s="69">
        <f t="shared" si="0"/>
        <v>0</v>
      </c>
    </row>
    <row r="12" spans="2:9" ht="24" customHeight="1" x14ac:dyDescent="0.25">
      <c r="B12" s="68" t="s">
        <v>72</v>
      </c>
      <c r="C12" s="69">
        <v>2017</v>
      </c>
      <c r="D12" s="69">
        <v>2018</v>
      </c>
      <c r="E12" s="69">
        <v>2019</v>
      </c>
      <c r="F12" s="69">
        <v>2020</v>
      </c>
      <c r="G12" s="69">
        <f t="shared" si="0"/>
        <v>-2</v>
      </c>
      <c r="H12" s="69">
        <f t="shared" si="0"/>
        <v>-2</v>
      </c>
    </row>
    <row r="13" spans="2:9" ht="18" customHeight="1" x14ac:dyDescent="0.25">
      <c r="B13" s="68" t="s">
        <v>73</v>
      </c>
      <c r="C13" s="69">
        <v>2089876</v>
      </c>
      <c r="D13" s="69">
        <v>2213291</v>
      </c>
      <c r="E13" s="69">
        <v>2408183</v>
      </c>
      <c r="F13" s="69">
        <v>2399281</v>
      </c>
      <c r="G13" s="69">
        <f t="shared" si="0"/>
        <v>-318307</v>
      </c>
      <c r="H13" s="69">
        <f t="shared" si="0"/>
        <v>-185990</v>
      </c>
    </row>
    <row r="14" spans="2:9" ht="18" customHeight="1" x14ac:dyDescent="0.25">
      <c r="B14" s="72" t="s">
        <v>57</v>
      </c>
      <c r="C14" s="73">
        <f t="shared" ref="C14:H14" si="1">SUM(C10:C13)</f>
        <v>-4106370</v>
      </c>
      <c r="D14" s="73">
        <f t="shared" si="1"/>
        <v>-4603957</v>
      </c>
      <c r="E14" s="73">
        <f t="shared" si="1"/>
        <v>-4385811</v>
      </c>
      <c r="F14" s="73">
        <f t="shared" si="1"/>
        <v>-4139654</v>
      </c>
      <c r="G14" s="73">
        <f t="shared" si="1"/>
        <v>279441</v>
      </c>
      <c r="H14" s="73">
        <f t="shared" si="1"/>
        <v>-464303</v>
      </c>
    </row>
    <row r="15" spans="2:9" ht="17.45" customHeight="1" x14ac:dyDescent="0.3">
      <c r="B15" s="44" t="s">
        <v>78</v>
      </c>
      <c r="C15" s="33"/>
      <c r="D15" s="33"/>
      <c r="E15" s="33"/>
      <c r="F15" s="33"/>
      <c r="G15" s="33"/>
      <c r="H15" s="33"/>
      <c r="I15" s="62"/>
    </row>
    <row r="16" spans="2:9" ht="17.45" customHeight="1" x14ac:dyDescent="0.3">
      <c r="B16" s="36"/>
    </row>
    <row r="17" spans="2:17" ht="15.75" customHeight="1" x14ac:dyDescent="0.25">
      <c r="B17" s="188" t="s">
        <v>75</v>
      </c>
      <c r="C17" s="188"/>
      <c r="D17" s="188"/>
      <c r="E17" s="188"/>
      <c r="F17" s="188"/>
      <c r="G17" s="188"/>
      <c r="H17" s="188"/>
      <c r="I17" s="41"/>
      <c r="K17" s="41"/>
      <c r="L17" s="41"/>
      <c r="M17" s="41"/>
      <c r="N17" s="41"/>
      <c r="O17" s="41"/>
      <c r="P17" s="41"/>
      <c r="Q17" s="41"/>
    </row>
    <row r="18" spans="2:17" ht="20.25" customHeight="1" x14ac:dyDescent="0.25">
      <c r="B18" s="52"/>
      <c r="C18" s="52"/>
      <c r="D18" s="52"/>
      <c r="E18" s="52"/>
      <c r="F18" s="52"/>
      <c r="G18" s="52"/>
      <c r="H18" s="52"/>
      <c r="I18" s="41"/>
      <c r="J18" s="41"/>
      <c r="K18" s="41"/>
      <c r="L18" s="41"/>
      <c r="M18" s="41"/>
      <c r="N18" s="41"/>
      <c r="O18" s="41"/>
      <c r="P18" s="41"/>
      <c r="Q18" s="41"/>
    </row>
    <row r="19" spans="2:17" ht="15.75" customHeight="1" x14ac:dyDescent="0.25">
      <c r="B19" s="188" t="s">
        <v>62</v>
      </c>
      <c r="C19" s="188"/>
      <c r="D19" s="188"/>
      <c r="E19" s="188"/>
      <c r="F19" s="188"/>
      <c r="G19" s="188"/>
      <c r="H19" s="188"/>
      <c r="I19" s="41"/>
      <c r="J19" s="41"/>
      <c r="K19" s="41"/>
      <c r="L19" s="41"/>
      <c r="M19" s="41"/>
      <c r="N19" s="41"/>
      <c r="O19" s="41"/>
      <c r="P19" s="41"/>
      <c r="Q19" s="41"/>
    </row>
    <row r="20" spans="2:17" ht="15.75" customHeight="1" x14ac:dyDescent="0.25">
      <c r="B20" s="42"/>
      <c r="C20" s="42"/>
      <c r="D20" s="42"/>
      <c r="E20" s="42"/>
      <c r="F20" s="42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</row>
    <row r="21" spans="2:17" ht="15.75" customHeight="1" x14ac:dyDescent="0.25">
      <c r="B21" s="39"/>
      <c r="C21" s="39"/>
      <c r="D21" s="39"/>
      <c r="E21" s="39"/>
      <c r="F21" s="39"/>
    </row>
    <row r="22" spans="2:17" ht="27" customHeight="1" x14ac:dyDescent="0.25">
      <c r="B22" s="39"/>
      <c r="C22" s="74"/>
      <c r="D22" s="75" t="str">
        <f>C8</f>
        <v>Situación pandemia COVID-19</v>
      </c>
      <c r="E22" s="76" t="str">
        <f>E8</f>
        <v>Escenario sin COVID-19</v>
      </c>
      <c r="F22" s="39"/>
    </row>
    <row r="23" spans="2:17" ht="27.75" customHeight="1" x14ac:dyDescent="0.25">
      <c r="B23" s="39"/>
      <c r="C23" s="77" t="str">
        <f>+B10</f>
        <v>Regulación</v>
      </c>
      <c r="D23" s="78">
        <f>-C10</f>
        <v>6198263</v>
      </c>
      <c r="E23" s="78">
        <f>E10</f>
        <v>-6796013</v>
      </c>
      <c r="F23" s="39"/>
    </row>
    <row r="24" spans="2:17" ht="18" customHeight="1" x14ac:dyDescent="0.25">
      <c r="B24" s="39"/>
      <c r="C24" s="77" t="str">
        <f>+B11</f>
        <v>Actividades de hospitales</v>
      </c>
      <c r="D24" s="78">
        <f>-C11</f>
        <v>0</v>
      </c>
      <c r="E24" s="78">
        <f>E11</f>
        <v>0</v>
      </c>
      <c r="F24" s="39"/>
    </row>
    <row r="25" spans="2:17" ht="20.100000000000001" customHeight="1" x14ac:dyDescent="0.25">
      <c r="B25" s="39"/>
      <c r="C25" s="77" t="str">
        <f>+B12</f>
        <v>Actividades de centros ambulatorios</v>
      </c>
      <c r="D25" s="78">
        <f>-C12</f>
        <v>-2017</v>
      </c>
      <c r="E25" s="78">
        <f>E12</f>
        <v>2019</v>
      </c>
      <c r="F25" s="39"/>
    </row>
    <row r="26" spans="2:17" ht="20.100000000000001" customHeight="1" x14ac:dyDescent="0.25">
      <c r="B26" s="39"/>
      <c r="C26" s="77" t="str">
        <f>+B13</f>
        <v xml:space="preserve">Otras actividades </v>
      </c>
      <c r="D26" s="78">
        <f>-C13</f>
        <v>-2089876</v>
      </c>
      <c r="E26" s="78">
        <f>E13</f>
        <v>2408183</v>
      </c>
      <c r="F26" s="39"/>
    </row>
    <row r="27" spans="2:17" ht="20.100000000000001" customHeight="1" x14ac:dyDescent="0.25">
      <c r="B27" s="46"/>
      <c r="C27" s="77" t="str">
        <f>+B14</f>
        <v>Producción total</v>
      </c>
      <c r="D27" s="78">
        <f>-C14</f>
        <v>4106370</v>
      </c>
      <c r="E27" s="78">
        <f>E14</f>
        <v>-4385811</v>
      </c>
      <c r="F27" s="39"/>
    </row>
    <row r="28" spans="2:17" ht="20.100000000000001" customHeight="1" x14ac:dyDescent="0.25">
      <c r="B28" s="39"/>
      <c r="C28" s="39"/>
      <c r="D28" s="39"/>
      <c r="E28" s="39"/>
      <c r="F28" s="39"/>
    </row>
    <row r="29" spans="2:17" ht="20.100000000000001" customHeight="1" x14ac:dyDescent="0.25">
      <c r="B29" s="39"/>
      <c r="C29" s="39"/>
      <c r="D29" s="39"/>
      <c r="E29" s="39"/>
      <c r="F29" s="39"/>
    </row>
    <row r="30" spans="2:17" ht="20.100000000000001" customHeight="1" x14ac:dyDescent="0.25">
      <c r="B30" s="39"/>
      <c r="C30" s="39"/>
      <c r="D30" s="39"/>
      <c r="E30" s="39"/>
      <c r="F30" s="39"/>
    </row>
    <row r="31" spans="2:17" ht="20.100000000000001" customHeight="1" x14ac:dyDescent="0.3">
      <c r="B31" s="59" t="s">
        <v>52</v>
      </c>
      <c r="C31" s="39"/>
      <c r="D31" s="39"/>
      <c r="E31" s="39"/>
      <c r="F31" s="39"/>
    </row>
    <row r="32" spans="2:17" ht="20.100000000000001" customHeight="1" x14ac:dyDescent="0.25">
      <c r="B32" s="39"/>
      <c r="C32" s="39"/>
      <c r="D32" s="39"/>
      <c r="E32" s="39"/>
      <c r="F32" s="39"/>
    </row>
    <row r="33" spans="2:8" ht="20.100000000000001" customHeight="1" x14ac:dyDescent="0.25">
      <c r="B33" s="39"/>
      <c r="C33" s="39"/>
      <c r="D33" s="39"/>
      <c r="E33" s="39"/>
      <c r="F33" s="39"/>
    </row>
    <row r="34" spans="2:8" ht="20.100000000000001" customHeight="1" x14ac:dyDescent="0.25">
      <c r="B34" s="188" t="s">
        <v>60</v>
      </c>
      <c r="C34" s="188"/>
      <c r="D34" s="188"/>
      <c r="E34" s="188"/>
      <c r="F34" s="188"/>
      <c r="G34" s="188"/>
      <c r="H34" s="188"/>
    </row>
    <row r="35" spans="2:8" ht="20.100000000000001" customHeight="1" x14ac:dyDescent="0.25">
      <c r="B35" s="39"/>
      <c r="C35" s="55"/>
      <c r="D35" s="55"/>
      <c r="E35" s="55"/>
      <c r="F35" s="39"/>
    </row>
    <row r="36" spans="2:8" ht="20.100000000000001" customHeight="1" x14ac:dyDescent="0.25">
      <c r="B36" s="33"/>
      <c r="C36" s="74"/>
      <c r="D36" s="75" t="str">
        <f>D22</f>
        <v>Situación pandemia COVID-19</v>
      </c>
      <c r="E36" s="76" t="str">
        <f>E22</f>
        <v>Escenario sin COVID-19</v>
      </c>
      <c r="F36" s="33"/>
    </row>
    <row r="37" spans="2:8" ht="20.100000000000001" customHeight="1" x14ac:dyDescent="0.25">
      <c r="B37" s="33"/>
      <c r="C37" s="77" t="str">
        <f>B10</f>
        <v>Regulación</v>
      </c>
      <c r="D37" s="78">
        <f>-D10</f>
        <v>6819266</v>
      </c>
      <c r="E37" s="78">
        <f>F10</f>
        <v>-6540955</v>
      </c>
      <c r="F37" s="33"/>
    </row>
    <row r="38" spans="2:8" ht="20.100000000000001" customHeight="1" x14ac:dyDescent="0.25">
      <c r="B38" s="33"/>
      <c r="C38" s="77" t="str">
        <f>B11</f>
        <v>Actividades de hospitales</v>
      </c>
      <c r="D38" s="78">
        <f>-D11</f>
        <v>0</v>
      </c>
      <c r="E38" s="78">
        <f>F11</f>
        <v>0</v>
      </c>
      <c r="F38" s="33"/>
    </row>
    <row r="39" spans="2:8" ht="20.100000000000001" customHeight="1" x14ac:dyDescent="0.25">
      <c r="B39" s="33"/>
      <c r="C39" s="77" t="str">
        <f>B12</f>
        <v>Actividades de centros ambulatorios</v>
      </c>
      <c r="D39" s="78">
        <f>-D12</f>
        <v>-2018</v>
      </c>
      <c r="E39" s="78">
        <f>F12</f>
        <v>2020</v>
      </c>
      <c r="F39" s="33"/>
    </row>
    <row r="40" spans="2:8" ht="20.100000000000001" customHeight="1" x14ac:dyDescent="0.25">
      <c r="B40" s="33"/>
      <c r="C40" s="77" t="str">
        <f>B13</f>
        <v xml:space="preserve">Otras actividades </v>
      </c>
      <c r="D40" s="78">
        <f>-D13</f>
        <v>-2213291</v>
      </c>
      <c r="E40" s="78">
        <f>F13</f>
        <v>2399281</v>
      </c>
      <c r="F40" s="33"/>
    </row>
    <row r="41" spans="2:8" ht="21.75" customHeight="1" x14ac:dyDescent="0.25">
      <c r="B41" s="54"/>
      <c r="C41" s="77" t="str">
        <f>B14</f>
        <v>Producción total</v>
      </c>
      <c r="D41" s="78">
        <f>-D14</f>
        <v>4603957</v>
      </c>
      <c r="E41" s="78">
        <f>F14</f>
        <v>-4139654</v>
      </c>
      <c r="F41" s="33"/>
    </row>
    <row r="42" spans="2:8" ht="21.75" customHeight="1" x14ac:dyDescent="0.25">
      <c r="B42" s="33"/>
      <c r="C42" s="33"/>
      <c r="D42" s="33"/>
      <c r="E42" s="33"/>
      <c r="F42" s="33"/>
    </row>
    <row r="43" spans="2:8" ht="20.100000000000001" customHeight="1" x14ac:dyDescent="0.25">
      <c r="B43" s="45"/>
      <c r="C43" s="45"/>
      <c r="D43" s="45"/>
      <c r="E43" s="45"/>
      <c r="F43" s="45"/>
    </row>
    <row r="44" spans="2:8" ht="20.100000000000001" customHeight="1" x14ac:dyDescent="0.25">
      <c r="B44" s="33"/>
    </row>
    <row r="45" spans="2:8" ht="20.100000000000001" customHeight="1" x14ac:dyDescent="0.25">
      <c r="B45" s="33"/>
    </row>
    <row r="46" spans="2:8" ht="20.100000000000001" customHeight="1" x14ac:dyDescent="0.25">
      <c r="B46" s="33"/>
    </row>
    <row r="47" spans="2:8" ht="20.100000000000001" customHeight="1" x14ac:dyDescent="0.3">
      <c r="B47" s="59" t="s">
        <v>52</v>
      </c>
      <c r="C47" s="39"/>
      <c r="D47" s="39"/>
    </row>
  </sheetData>
  <sheetProtection selectLockedCells="1" selectUnlockedCells="1"/>
  <mergeCells count="10">
    <mergeCell ref="B3:H3"/>
    <mergeCell ref="B4:H4"/>
    <mergeCell ref="B7:H7"/>
    <mergeCell ref="B34:H34"/>
    <mergeCell ref="G8:H8"/>
    <mergeCell ref="C8:D8"/>
    <mergeCell ref="B8:B9"/>
    <mergeCell ref="B17:H17"/>
    <mergeCell ref="B19:H19"/>
    <mergeCell ref="E8:F8"/>
  </mergeCells>
  <hyperlinks>
    <hyperlink ref="B6" location="Indice!A1" display="Índice"/>
    <hyperlink ref="H6" location="'1.3_Consumo_inter'!A1" display="Siguiente"/>
    <hyperlink ref="G6" location="'1.1_Enseñanza_total'!A1" display="Anterior"/>
  </hyperlinks>
  <pageMargins left="0.25" right="0.25" top="0.75" bottom="0.75" header="0.3" footer="0.3"/>
  <pageSetup paperSize="9" scale="43" orientation="portrait" horizontalDpi="4294967293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5"/>
  <sheetViews>
    <sheetView showGridLines="0" showZeros="0" zoomScale="70" zoomScaleNormal="70" zoomScaleSheetLayoutView="100" workbookViewId="0">
      <selection activeCell="G6" sqref="G6"/>
    </sheetView>
  </sheetViews>
  <sheetFormatPr baseColWidth="10" defaultRowHeight="15" x14ac:dyDescent="0.25"/>
  <cols>
    <col min="1" max="1" width="5.85546875" customWidth="1"/>
    <col min="2" max="2" width="41" customWidth="1"/>
    <col min="3" max="8" width="20.7109375" customWidth="1"/>
    <col min="9" max="219" width="11.42578125" customWidth="1"/>
    <col min="220" max="220" width="2.7109375" customWidth="1"/>
    <col min="221" max="221" width="5.5703125" customWidth="1"/>
    <col min="222" max="222" width="14.5703125" customWidth="1"/>
    <col min="223" max="223" width="11.85546875" customWidth="1"/>
    <col min="224" max="226" width="15.7109375" customWidth="1"/>
  </cols>
  <sheetData>
    <row r="1" spans="2:8" ht="81.75" customHeight="1" x14ac:dyDescent="0.25"/>
    <row r="2" spans="2:8" ht="12.75" customHeight="1" x14ac:dyDescent="0.25"/>
    <row r="3" spans="2:8" ht="18.75" customHeight="1" x14ac:dyDescent="0.25">
      <c r="B3" s="187" t="s">
        <v>67</v>
      </c>
      <c r="C3" s="187"/>
      <c r="D3" s="187"/>
      <c r="E3" s="187"/>
      <c r="F3" s="187"/>
      <c r="G3" s="187"/>
      <c r="H3" s="187"/>
    </row>
    <row r="4" spans="2:8" ht="42" customHeight="1" x14ac:dyDescent="0.25">
      <c r="B4" s="188" t="s">
        <v>99</v>
      </c>
      <c r="C4" s="188"/>
      <c r="D4" s="188"/>
      <c r="E4" s="188"/>
      <c r="F4" s="188"/>
      <c r="G4" s="188"/>
      <c r="H4" s="188"/>
    </row>
    <row r="5" spans="2:8" ht="2.1" customHeight="1" x14ac:dyDescent="0.25">
      <c r="B5" s="112"/>
    </row>
    <row r="6" spans="2:8" ht="19.5" customHeight="1" x14ac:dyDescent="0.25">
      <c r="B6" s="38" t="s">
        <v>38</v>
      </c>
      <c r="C6" s="40"/>
      <c r="G6" s="40" t="s">
        <v>54</v>
      </c>
      <c r="H6" s="40" t="s">
        <v>53</v>
      </c>
    </row>
    <row r="7" spans="2:8" ht="34.5" customHeight="1" x14ac:dyDescent="0.25">
      <c r="B7" s="190" t="s">
        <v>51</v>
      </c>
      <c r="C7" s="190"/>
      <c r="D7" s="190"/>
      <c r="E7" s="190"/>
      <c r="F7" s="190"/>
      <c r="G7" s="190"/>
      <c r="H7" s="190"/>
    </row>
    <row r="8" spans="2:8" ht="18" customHeight="1" x14ac:dyDescent="0.25">
      <c r="B8" s="183" t="s">
        <v>40</v>
      </c>
      <c r="C8" s="183" t="s">
        <v>97</v>
      </c>
      <c r="D8" s="183"/>
      <c r="E8" s="183" t="s">
        <v>61</v>
      </c>
      <c r="F8" s="183"/>
      <c r="G8" s="183" t="s">
        <v>98</v>
      </c>
      <c r="H8" s="183"/>
    </row>
    <row r="9" spans="2:8" ht="18" customHeight="1" x14ac:dyDescent="0.25">
      <c r="B9" s="183"/>
      <c r="C9" s="111">
        <v>2020</v>
      </c>
      <c r="D9" s="111">
        <v>2021</v>
      </c>
      <c r="E9" s="111">
        <v>2020</v>
      </c>
      <c r="F9" s="111">
        <v>2021</v>
      </c>
      <c r="G9" s="111">
        <v>2020</v>
      </c>
      <c r="H9" s="111">
        <v>2021</v>
      </c>
    </row>
    <row r="10" spans="2:8" ht="18" customHeight="1" x14ac:dyDescent="0.25">
      <c r="B10" s="72" t="s">
        <v>59</v>
      </c>
      <c r="C10" s="73">
        <v>2399281</v>
      </c>
      <c r="D10" s="73">
        <v>2662449</v>
      </c>
      <c r="E10" s="73">
        <v>2504493.2712417981</v>
      </c>
      <c r="F10" s="73">
        <v>2605910.1420756164</v>
      </c>
      <c r="G10" s="73">
        <v>-105212.27124179789</v>
      </c>
      <c r="H10" s="73">
        <v>56538.857924384007</v>
      </c>
    </row>
    <row r="11" spans="2:8" ht="18" customHeight="1" x14ac:dyDescent="0.25">
      <c r="B11" s="68" t="s">
        <v>71</v>
      </c>
      <c r="C11" s="69">
        <v>1073948</v>
      </c>
      <c r="D11" s="69">
        <v>1139817</v>
      </c>
      <c r="E11" s="69">
        <v>1095485.5232872011</v>
      </c>
      <c r="F11" s="69">
        <v>1128342.8515180573</v>
      </c>
      <c r="G11" s="69">
        <v>-21537.523287201067</v>
      </c>
      <c r="H11" s="69">
        <v>11474.148481942713</v>
      </c>
    </row>
    <row r="12" spans="2:8" ht="18" customHeight="1" x14ac:dyDescent="0.25">
      <c r="B12" s="68" t="s">
        <v>72</v>
      </c>
      <c r="C12" s="69">
        <v>936819</v>
      </c>
      <c r="D12" s="69">
        <v>1041973</v>
      </c>
      <c r="E12" s="69">
        <v>1039748.2373990326</v>
      </c>
      <c r="F12" s="69">
        <v>1072645.4042966233</v>
      </c>
      <c r="G12" s="69">
        <v>-102929.23739903257</v>
      </c>
      <c r="H12" s="69">
        <v>-30672.40429662331</v>
      </c>
    </row>
    <row r="13" spans="2:8" ht="18" customHeight="1" x14ac:dyDescent="0.25">
      <c r="B13" s="68" t="s">
        <v>73</v>
      </c>
      <c r="C13" s="69">
        <v>388514</v>
      </c>
      <c r="D13" s="69">
        <v>480659</v>
      </c>
      <c r="E13" s="69">
        <v>369259.51055556425</v>
      </c>
      <c r="F13" s="69">
        <v>404921.8862609354</v>
      </c>
      <c r="G13" s="69">
        <v>19254.489444435749</v>
      </c>
      <c r="H13" s="69">
        <v>75737.113739064604</v>
      </c>
    </row>
    <row r="14" spans="2:8" ht="18" customHeight="1" x14ac:dyDescent="0.25">
      <c r="B14" s="72" t="s">
        <v>58</v>
      </c>
      <c r="C14" s="73">
        <v>4141674</v>
      </c>
      <c r="D14" s="73">
        <v>4457804</v>
      </c>
      <c r="E14" s="73">
        <v>4329585.041027654</v>
      </c>
      <c r="F14" s="73">
        <v>4272424.5664453609</v>
      </c>
      <c r="G14" s="73">
        <v>-187911.04102765454</v>
      </c>
      <c r="H14" s="73">
        <v>185379.43355463899</v>
      </c>
    </row>
    <row r="15" spans="2:8" ht="18" customHeight="1" x14ac:dyDescent="0.25">
      <c r="B15" s="68" t="s">
        <v>56</v>
      </c>
      <c r="C15" s="69">
        <v>313609</v>
      </c>
      <c r="D15" s="69">
        <v>670044</v>
      </c>
      <c r="E15" s="69">
        <v>287888.36177512177</v>
      </c>
      <c r="F15" s="69">
        <v>277335.28590451635</v>
      </c>
      <c r="G15" s="69">
        <v>25720.638224878232</v>
      </c>
      <c r="H15" s="69">
        <v>392708.71409548365</v>
      </c>
    </row>
    <row r="16" spans="2:8" ht="18" customHeight="1" x14ac:dyDescent="0.25">
      <c r="B16" s="68" t="s">
        <v>71</v>
      </c>
      <c r="C16" s="69">
        <v>2450425</v>
      </c>
      <c r="D16" s="69">
        <v>2435840</v>
      </c>
      <c r="E16" s="69">
        <v>2700969.0903690835</v>
      </c>
      <c r="F16" s="69">
        <v>2680774.3118142816</v>
      </c>
      <c r="G16" s="69">
        <v>-250544.09036908345</v>
      </c>
      <c r="H16" s="69">
        <v>-244934.31181428162</v>
      </c>
    </row>
    <row r="17" spans="2:8" ht="24" customHeight="1" x14ac:dyDescent="0.25">
      <c r="B17" s="68" t="s">
        <v>72</v>
      </c>
      <c r="C17" s="69">
        <v>1377640</v>
      </c>
      <c r="D17" s="69">
        <v>1351920</v>
      </c>
      <c r="E17" s="69">
        <v>1340727.5888834493</v>
      </c>
      <c r="F17" s="69">
        <v>1314314.968726563</v>
      </c>
      <c r="G17" s="69">
        <v>36912.411116550677</v>
      </c>
      <c r="H17" s="69">
        <v>37605.031273436965</v>
      </c>
    </row>
    <row r="18" spans="2:8" ht="18" customHeight="1" x14ac:dyDescent="0.25">
      <c r="B18" s="68" t="s">
        <v>73</v>
      </c>
      <c r="C18" s="69">
        <v>0</v>
      </c>
      <c r="D18" s="69">
        <v>0</v>
      </c>
      <c r="E18" s="69">
        <v>0</v>
      </c>
      <c r="F18" s="69">
        <v>0</v>
      </c>
      <c r="G18" s="69">
        <v>0</v>
      </c>
      <c r="H18" s="69">
        <v>0</v>
      </c>
    </row>
    <row r="19" spans="2:8" ht="18" customHeight="1" x14ac:dyDescent="0.25">
      <c r="B19" s="72" t="s">
        <v>57</v>
      </c>
      <c r="C19" s="73">
        <v>6540955</v>
      </c>
      <c r="D19" s="73">
        <v>7120253</v>
      </c>
      <c r="E19" s="73">
        <v>6834078.312269452</v>
      </c>
      <c r="F19" s="73">
        <v>6878334.7085209768</v>
      </c>
      <c r="G19" s="73">
        <v>-293123.31226945244</v>
      </c>
      <c r="H19" s="73">
        <v>241918.291479023</v>
      </c>
    </row>
    <row r="20" spans="2:8" ht="17.45" customHeight="1" x14ac:dyDescent="0.3">
      <c r="B20" s="44" t="s">
        <v>78</v>
      </c>
      <c r="C20" s="33"/>
      <c r="D20" s="33"/>
      <c r="E20" s="33"/>
      <c r="F20" s="33"/>
      <c r="G20" s="33"/>
      <c r="H20" s="33"/>
    </row>
    <row r="21" spans="2:8" ht="17.45" customHeight="1" x14ac:dyDescent="0.3">
      <c r="B21" s="36"/>
    </row>
    <row r="22" spans="2:8" ht="41.25" customHeight="1" x14ac:dyDescent="0.25">
      <c r="B22" s="202" t="s">
        <v>100</v>
      </c>
      <c r="C22" s="203"/>
      <c r="D22" s="203"/>
      <c r="E22" s="203"/>
      <c r="F22" s="203"/>
      <c r="G22" s="203"/>
      <c r="H22" s="204"/>
    </row>
    <row r="23" spans="2:8" ht="23.1" customHeight="1" x14ac:dyDescent="0.25">
      <c r="B23" s="207" t="s">
        <v>62</v>
      </c>
      <c r="C23" s="208"/>
      <c r="D23" s="208"/>
      <c r="E23" s="208"/>
      <c r="F23" s="208"/>
      <c r="G23" s="208"/>
      <c r="H23" s="209"/>
    </row>
    <row r="24" spans="2:8" ht="15" customHeight="1" x14ac:dyDescent="0.25">
      <c r="B24" s="118"/>
      <c r="C24" s="119"/>
      <c r="D24" s="119"/>
      <c r="E24" s="119"/>
      <c r="F24" s="119"/>
      <c r="G24" s="119"/>
      <c r="H24" s="120"/>
    </row>
    <row r="25" spans="2:8" ht="35.1" customHeight="1" x14ac:dyDescent="0.25">
      <c r="B25" s="194" t="s">
        <v>79</v>
      </c>
      <c r="C25" s="195"/>
      <c r="D25" s="196"/>
      <c r="E25" s="195" t="s">
        <v>80</v>
      </c>
      <c r="F25" s="195"/>
      <c r="G25" s="195"/>
      <c r="H25" s="205"/>
    </row>
    <row r="26" spans="2:8" ht="21.95" customHeight="1" x14ac:dyDescent="0.25">
      <c r="B26" s="84"/>
      <c r="C26" s="85"/>
      <c r="D26" s="88"/>
      <c r="E26" s="85"/>
      <c r="F26" s="85"/>
      <c r="G26" s="86"/>
      <c r="H26" s="87"/>
    </row>
    <row r="27" spans="2:8" ht="21.95" customHeight="1" x14ac:dyDescent="0.25">
      <c r="B27" s="90" t="str">
        <f>B10</f>
        <v>Sector privado</v>
      </c>
      <c r="C27" s="91" t="str">
        <f>$C$8</f>
        <v>Situación real</v>
      </c>
      <c r="D27" s="99" t="str">
        <f>$E$8</f>
        <v>Escenario sin COVID-19</v>
      </c>
      <c r="E27" s="85"/>
      <c r="F27" s="92" t="str">
        <f>B14</f>
        <v>Sector público</v>
      </c>
      <c r="G27" s="91" t="str">
        <f>$C$8</f>
        <v>Situación real</v>
      </c>
      <c r="H27" s="100" t="str">
        <f>$E$8</f>
        <v>Escenario sin COVID-19</v>
      </c>
    </row>
    <row r="28" spans="2:8" ht="21.95" customHeight="1" x14ac:dyDescent="0.25">
      <c r="B28" s="93" t="str">
        <f>B11</f>
        <v>Actividades de hospitales</v>
      </c>
      <c r="C28" s="94">
        <f>-C11</f>
        <v>-1073948</v>
      </c>
      <c r="D28" s="95">
        <f>E11</f>
        <v>1095485.5232872011</v>
      </c>
      <c r="E28" s="85"/>
      <c r="F28" s="96" t="str">
        <f>B15</f>
        <v>Regulación</v>
      </c>
      <c r="G28" s="96">
        <f>-C15</f>
        <v>-313609</v>
      </c>
      <c r="H28" s="97">
        <f>+E15</f>
        <v>287888.36177512177</v>
      </c>
    </row>
    <row r="29" spans="2:8" ht="21.95" customHeight="1" x14ac:dyDescent="0.25">
      <c r="B29" s="93" t="str">
        <f>B12</f>
        <v>Actividades de centros ambulatorios</v>
      </c>
      <c r="C29" s="94">
        <f>-C12</f>
        <v>-936819</v>
      </c>
      <c r="D29" s="95">
        <f>E12</f>
        <v>1039748.2373990326</v>
      </c>
      <c r="E29" s="85"/>
      <c r="F29" s="96" t="str">
        <f>B16</f>
        <v>Actividades de hospitales</v>
      </c>
      <c r="G29" s="96">
        <f>-C16</f>
        <v>-2450425</v>
      </c>
      <c r="H29" s="97">
        <f>+E16</f>
        <v>2700969.0903690835</v>
      </c>
    </row>
    <row r="30" spans="2:8" ht="21.95" customHeight="1" x14ac:dyDescent="0.25">
      <c r="B30" s="93" t="str">
        <f>B13</f>
        <v xml:space="preserve">Otras actividades </v>
      </c>
      <c r="C30" s="94">
        <f>-C13</f>
        <v>-388514</v>
      </c>
      <c r="D30" s="95">
        <f>E13</f>
        <v>369259.51055556425</v>
      </c>
      <c r="E30" s="85"/>
      <c r="F30" s="96" t="str">
        <f>B17</f>
        <v>Actividades de centros ambulatorios</v>
      </c>
      <c r="G30" s="96">
        <f>-C17</f>
        <v>-1377640</v>
      </c>
      <c r="H30" s="97">
        <f>+E17</f>
        <v>1340727.5888834493</v>
      </c>
    </row>
    <row r="31" spans="2:8" ht="21.95" customHeight="1" x14ac:dyDescent="0.25">
      <c r="B31" s="101"/>
      <c r="C31" s="102"/>
      <c r="D31" s="103"/>
      <c r="E31" s="85"/>
      <c r="F31" s="96" t="str">
        <f>B18</f>
        <v xml:space="preserve">Otras actividades </v>
      </c>
      <c r="G31" s="96">
        <f>-C18</f>
        <v>0</v>
      </c>
      <c r="H31" s="97">
        <f>+E18</f>
        <v>0</v>
      </c>
    </row>
    <row r="32" spans="2:8" ht="24.95" customHeight="1" x14ac:dyDescent="0.25">
      <c r="B32" s="84"/>
      <c r="C32" s="85"/>
      <c r="D32" s="88"/>
      <c r="E32" s="85"/>
      <c r="F32" s="85"/>
      <c r="G32" s="86"/>
      <c r="H32" s="87"/>
    </row>
    <row r="33" spans="2:8" ht="20.100000000000001" customHeight="1" x14ac:dyDescent="0.25">
      <c r="B33" s="84"/>
      <c r="C33" s="85"/>
      <c r="D33" s="85"/>
      <c r="E33" s="85"/>
      <c r="F33" s="85"/>
      <c r="G33" s="86"/>
      <c r="H33" s="87"/>
    </row>
    <row r="34" spans="2:8" ht="23.1" customHeight="1" x14ac:dyDescent="0.25">
      <c r="B34" s="210" t="s">
        <v>60</v>
      </c>
      <c r="C34" s="211"/>
      <c r="D34" s="211"/>
      <c r="E34" s="211"/>
      <c r="F34" s="211"/>
      <c r="G34" s="211"/>
      <c r="H34" s="212"/>
    </row>
    <row r="35" spans="2:8" ht="15" customHeight="1" x14ac:dyDescent="0.25">
      <c r="B35" s="122"/>
      <c r="C35" s="119"/>
      <c r="D35" s="119"/>
      <c r="E35" s="119"/>
      <c r="F35" s="119"/>
      <c r="G35" s="119"/>
      <c r="H35" s="123"/>
    </row>
    <row r="36" spans="2:8" ht="35.1" customHeight="1" x14ac:dyDescent="0.25">
      <c r="B36" s="206" t="s">
        <v>79</v>
      </c>
      <c r="C36" s="195"/>
      <c r="D36" s="196"/>
      <c r="E36" s="195" t="s">
        <v>80</v>
      </c>
      <c r="F36" s="195"/>
      <c r="G36" s="195"/>
      <c r="H36" s="198"/>
    </row>
    <row r="37" spans="2:8" ht="21.95" customHeight="1" x14ac:dyDescent="0.25">
      <c r="B37" s="124"/>
      <c r="C37" s="85"/>
      <c r="D37" s="88"/>
      <c r="E37" s="85"/>
      <c r="F37" s="85"/>
      <c r="G37" s="86"/>
      <c r="H37" s="125"/>
    </row>
    <row r="38" spans="2:8" ht="21.95" customHeight="1" x14ac:dyDescent="0.25">
      <c r="B38" s="126" t="str">
        <f>B27</f>
        <v>Sector privado</v>
      </c>
      <c r="C38" s="91" t="str">
        <f>$C$8</f>
        <v>Situación real</v>
      </c>
      <c r="D38" s="99" t="str">
        <f>$E$8</f>
        <v>Escenario sin COVID-19</v>
      </c>
      <c r="E38" s="98"/>
      <c r="F38" s="92" t="str">
        <f>F27</f>
        <v>Sector público</v>
      </c>
      <c r="G38" s="91" t="str">
        <f>$C$8</f>
        <v>Situación real</v>
      </c>
      <c r="H38" s="127" t="str">
        <f>$E$8</f>
        <v>Escenario sin COVID-19</v>
      </c>
    </row>
    <row r="39" spans="2:8" ht="21.95" customHeight="1" x14ac:dyDescent="0.25">
      <c r="B39" s="128" t="str">
        <f>B28</f>
        <v>Actividades de hospitales</v>
      </c>
      <c r="C39" s="94">
        <f>-D11</f>
        <v>-1139817</v>
      </c>
      <c r="D39" s="95">
        <f>+F11</f>
        <v>1128342.8515180573</v>
      </c>
      <c r="E39" s="98"/>
      <c r="F39" s="96" t="str">
        <f>F28</f>
        <v>Regulación</v>
      </c>
      <c r="G39" s="96">
        <f>-D15</f>
        <v>-670044</v>
      </c>
      <c r="H39" s="129">
        <f>+F15</f>
        <v>277335.28590451635</v>
      </c>
    </row>
    <row r="40" spans="2:8" ht="21.95" customHeight="1" x14ac:dyDescent="0.25">
      <c r="B40" s="128" t="str">
        <f>B29</f>
        <v>Actividades de centros ambulatorios</v>
      </c>
      <c r="C40" s="94">
        <f>-D12</f>
        <v>-1041973</v>
      </c>
      <c r="D40" s="95">
        <f>+F12</f>
        <v>1072645.4042966233</v>
      </c>
      <c r="E40" s="98"/>
      <c r="F40" s="96" t="str">
        <f>F29</f>
        <v>Actividades de hospitales</v>
      </c>
      <c r="G40" s="96">
        <f>-D16</f>
        <v>-2435840</v>
      </c>
      <c r="H40" s="129">
        <f>+F16</f>
        <v>2680774.3118142816</v>
      </c>
    </row>
    <row r="41" spans="2:8" ht="21.95" customHeight="1" x14ac:dyDescent="0.25">
      <c r="B41" s="128" t="str">
        <f>B30</f>
        <v xml:space="preserve">Otras actividades </v>
      </c>
      <c r="C41" s="94">
        <f>-D13</f>
        <v>-480659</v>
      </c>
      <c r="D41" s="95">
        <f>+F13</f>
        <v>404921.8862609354</v>
      </c>
      <c r="E41" s="98"/>
      <c r="F41" s="96" t="str">
        <f>F30</f>
        <v>Actividades de centros ambulatorios</v>
      </c>
      <c r="G41" s="96">
        <f>-D17</f>
        <v>-1351920</v>
      </c>
      <c r="H41" s="129">
        <f>+F17</f>
        <v>1314314.968726563</v>
      </c>
    </row>
    <row r="42" spans="2:8" ht="21.95" customHeight="1" x14ac:dyDescent="0.25">
      <c r="B42" s="130"/>
      <c r="C42" s="104"/>
      <c r="D42" s="105"/>
      <c r="E42" s="98"/>
      <c r="F42" s="96" t="str">
        <f>F31</f>
        <v xml:space="preserve">Otras actividades </v>
      </c>
      <c r="G42" s="96">
        <f>-D18</f>
        <v>0</v>
      </c>
      <c r="H42" s="129">
        <f>+F18</f>
        <v>0</v>
      </c>
    </row>
    <row r="43" spans="2:8" ht="24.95" customHeight="1" x14ac:dyDescent="0.25">
      <c r="B43" s="131"/>
      <c r="C43" s="83"/>
      <c r="D43" s="89"/>
      <c r="E43" s="86"/>
      <c r="F43" s="82"/>
      <c r="G43" s="82"/>
      <c r="H43" s="132"/>
    </row>
    <row r="44" spans="2:8" ht="20.100000000000001" customHeight="1" x14ac:dyDescent="0.25">
      <c r="B44" s="133"/>
      <c r="C44" s="134"/>
      <c r="D44" s="134"/>
      <c r="E44" s="134"/>
      <c r="F44" s="134"/>
      <c r="G44" s="135"/>
      <c r="H44" s="136"/>
    </row>
    <row r="45" spans="2:8" ht="21.95" customHeight="1" x14ac:dyDescent="0.3">
      <c r="B45" s="81" t="s">
        <v>52</v>
      </c>
      <c r="C45" s="85"/>
      <c r="D45" s="85"/>
      <c r="E45" s="85"/>
      <c r="F45" s="85"/>
      <c r="G45" s="86"/>
      <c r="H45" s="86"/>
    </row>
    <row r="46" spans="2:8" ht="33.75" customHeight="1" x14ac:dyDescent="0.25">
      <c r="B46" s="85"/>
      <c r="C46" s="85"/>
      <c r="D46" s="85"/>
      <c r="E46" s="85"/>
      <c r="F46" s="85"/>
      <c r="G46" s="86"/>
      <c r="H46" s="86"/>
    </row>
    <row r="47" spans="2:8" ht="24.75" customHeight="1" x14ac:dyDescent="0.25">
      <c r="B47" s="199" t="s">
        <v>108</v>
      </c>
      <c r="C47" s="200"/>
      <c r="D47" s="200"/>
      <c r="E47" s="200"/>
      <c r="F47" s="200"/>
      <c r="G47" s="200"/>
      <c r="H47" s="201"/>
    </row>
    <row r="48" spans="2:8" ht="49.5" customHeight="1" x14ac:dyDescent="0.25">
      <c r="B48" s="191" t="s">
        <v>186</v>
      </c>
      <c r="C48" s="192"/>
      <c r="D48" s="192"/>
      <c r="E48" s="192"/>
      <c r="F48" s="192"/>
      <c r="G48" s="192"/>
      <c r="H48" s="193"/>
    </row>
    <row r="49" spans="2:8" ht="24" customHeight="1" x14ac:dyDescent="0.25">
      <c r="B49" s="171"/>
      <c r="C49" s="172"/>
      <c r="D49" s="172"/>
      <c r="E49" s="172"/>
      <c r="F49" s="172"/>
      <c r="G49" s="172"/>
      <c r="H49" s="173"/>
    </row>
    <row r="50" spans="2:8" ht="39.950000000000003" customHeight="1" x14ac:dyDescent="0.25">
      <c r="B50" s="124"/>
      <c r="C50" s="144"/>
      <c r="D50" s="144" t="s">
        <v>62</v>
      </c>
      <c r="E50" s="144" t="s">
        <v>60</v>
      </c>
      <c r="F50" s="121"/>
      <c r="G50" s="121"/>
      <c r="H50" s="141"/>
    </row>
    <row r="51" spans="2:8" ht="39.950000000000003" customHeight="1" x14ac:dyDescent="0.25">
      <c r="B51" s="124"/>
      <c r="C51" s="145" t="s">
        <v>95</v>
      </c>
      <c r="D51" s="146">
        <f>G10/1000</f>
        <v>-105.21227124179789</v>
      </c>
      <c r="E51" s="146">
        <f>H10/1000</f>
        <v>56.538857924384004</v>
      </c>
      <c r="F51" s="121"/>
      <c r="G51" s="121"/>
      <c r="H51" s="141"/>
    </row>
    <row r="52" spans="2:8" ht="39.950000000000003" customHeight="1" x14ac:dyDescent="0.25">
      <c r="B52" s="124"/>
      <c r="C52" s="145" t="s">
        <v>96</v>
      </c>
      <c r="D52" s="146">
        <f>G14/1000</f>
        <v>-187.91104102765453</v>
      </c>
      <c r="E52" s="146">
        <f>H14/1000</f>
        <v>185.37943355463898</v>
      </c>
      <c r="F52" s="121"/>
      <c r="G52" s="121"/>
      <c r="H52" s="141"/>
    </row>
    <row r="53" spans="2:8" ht="39.950000000000003" customHeight="1" x14ac:dyDescent="0.25">
      <c r="B53" s="124"/>
      <c r="C53" s="148" t="s">
        <v>63</v>
      </c>
      <c r="D53" s="149">
        <f>D51+D52</f>
        <v>-293.12331226945241</v>
      </c>
      <c r="E53" s="149">
        <f>E51+E52</f>
        <v>241.91829147902297</v>
      </c>
      <c r="F53" s="85"/>
      <c r="G53" s="86"/>
      <c r="H53" s="125"/>
    </row>
    <row r="54" spans="2:8" x14ac:dyDescent="0.25">
      <c r="B54" s="142"/>
      <c r="C54" s="86"/>
      <c r="D54" s="86"/>
      <c r="E54" s="86"/>
      <c r="F54" s="86"/>
      <c r="G54" s="86"/>
      <c r="H54" s="125"/>
    </row>
    <row r="55" spans="2:8" x14ac:dyDescent="0.25">
      <c r="B55" s="142"/>
      <c r="C55" s="86"/>
      <c r="D55" s="86"/>
      <c r="E55" s="86"/>
      <c r="F55" s="86"/>
      <c r="G55" s="86"/>
      <c r="H55" s="125"/>
    </row>
    <row r="56" spans="2:8" x14ac:dyDescent="0.25">
      <c r="B56" s="143"/>
      <c r="C56" s="135"/>
      <c r="D56" s="135"/>
      <c r="E56" s="135"/>
      <c r="F56" s="135"/>
      <c r="G56" s="135"/>
      <c r="H56" s="136"/>
    </row>
    <row r="57" spans="2:8" x14ac:dyDescent="0.25">
      <c r="B57" s="142"/>
      <c r="C57" s="86"/>
      <c r="D57" s="86"/>
      <c r="E57" s="86"/>
      <c r="F57" s="86"/>
      <c r="G57" s="86"/>
      <c r="H57" s="125"/>
    </row>
    <row r="58" spans="2:8" ht="33" customHeight="1" x14ac:dyDescent="0.25">
      <c r="B58" s="194" t="s">
        <v>187</v>
      </c>
      <c r="C58" s="195"/>
      <c r="D58" s="196"/>
      <c r="E58" s="197" t="s">
        <v>188</v>
      </c>
      <c r="F58" s="195"/>
      <c r="G58" s="195"/>
      <c r="H58" s="198"/>
    </row>
    <row r="59" spans="2:8" x14ac:dyDescent="0.25">
      <c r="B59" s="142"/>
      <c r="C59" s="86"/>
      <c r="D59" s="174"/>
      <c r="E59" s="86"/>
      <c r="F59" s="86"/>
      <c r="G59" s="86"/>
      <c r="H59" s="125"/>
    </row>
    <row r="60" spans="2:8" x14ac:dyDescent="0.25">
      <c r="B60" s="142"/>
      <c r="C60" s="86"/>
      <c r="D60" s="174"/>
      <c r="E60" s="86"/>
      <c r="F60" s="86"/>
      <c r="G60" s="86"/>
      <c r="H60" s="125"/>
    </row>
    <row r="61" spans="2:8" x14ac:dyDescent="0.25">
      <c r="B61" s="142"/>
      <c r="C61" s="86"/>
      <c r="D61" s="174"/>
      <c r="E61" s="86"/>
      <c r="F61" s="86"/>
      <c r="G61" s="86"/>
      <c r="H61" s="125"/>
    </row>
    <row r="62" spans="2:8" x14ac:dyDescent="0.25">
      <c r="B62" s="167" t="s">
        <v>184</v>
      </c>
      <c r="C62" s="144" t="s">
        <v>62</v>
      </c>
      <c r="D62" s="175" t="s">
        <v>60</v>
      </c>
      <c r="E62" s="144"/>
      <c r="F62" s="144" t="s">
        <v>185</v>
      </c>
      <c r="G62" s="144" t="s">
        <v>62</v>
      </c>
      <c r="H62" s="168" t="s">
        <v>60</v>
      </c>
    </row>
    <row r="63" spans="2:8" x14ac:dyDescent="0.25">
      <c r="B63" s="169" t="s">
        <v>95</v>
      </c>
      <c r="C63" s="146">
        <f>G11/1000</f>
        <v>-21.537523287201068</v>
      </c>
      <c r="D63" s="176">
        <f>H11/1000</f>
        <v>11.474148481942713</v>
      </c>
      <c r="E63" s="145"/>
      <c r="F63" s="145" t="s">
        <v>95</v>
      </c>
      <c r="G63" s="146">
        <f>G12/1000</f>
        <v>-102.92923739903257</v>
      </c>
      <c r="H63" s="170">
        <f>H12/1000</f>
        <v>-30.672404296623309</v>
      </c>
    </row>
    <row r="64" spans="2:8" x14ac:dyDescent="0.25">
      <c r="B64" s="169" t="s">
        <v>96</v>
      </c>
      <c r="C64" s="146">
        <f>G16/1000</f>
        <v>-250.54409036908345</v>
      </c>
      <c r="D64" s="176">
        <f>H16/1000</f>
        <v>-244.93431181428161</v>
      </c>
      <c r="E64" s="145"/>
      <c r="F64" s="145" t="s">
        <v>96</v>
      </c>
      <c r="G64" s="146">
        <f>G17/1000</f>
        <v>36.912411116550679</v>
      </c>
      <c r="H64" s="170">
        <f>H17/1000</f>
        <v>37.605031273436964</v>
      </c>
    </row>
    <row r="65" spans="2:8" x14ac:dyDescent="0.25">
      <c r="B65" s="142"/>
      <c r="C65" s="86"/>
      <c r="D65" s="174"/>
      <c r="E65" s="86"/>
      <c r="F65" s="86"/>
      <c r="G65" s="86"/>
      <c r="H65" s="125"/>
    </row>
    <row r="66" spans="2:8" x14ac:dyDescent="0.25">
      <c r="B66" s="142"/>
      <c r="C66" s="86"/>
      <c r="D66" s="174"/>
      <c r="E66" s="86"/>
      <c r="F66" s="86"/>
      <c r="G66" s="86"/>
      <c r="H66" s="125"/>
    </row>
    <row r="67" spans="2:8" x14ac:dyDescent="0.25">
      <c r="B67" s="142"/>
      <c r="C67" s="86"/>
      <c r="D67" s="174"/>
      <c r="E67" s="86"/>
      <c r="F67" s="86"/>
      <c r="G67" s="86"/>
      <c r="H67" s="125"/>
    </row>
    <row r="68" spans="2:8" x14ac:dyDescent="0.25">
      <c r="B68" s="142"/>
      <c r="C68" s="86"/>
      <c r="D68" s="174"/>
      <c r="E68" s="86"/>
      <c r="F68" s="86"/>
      <c r="G68" s="86"/>
      <c r="H68" s="125"/>
    </row>
    <row r="69" spans="2:8" x14ac:dyDescent="0.25">
      <c r="B69" s="142"/>
      <c r="C69" s="86"/>
      <c r="D69" s="174"/>
      <c r="E69" s="86"/>
      <c r="F69" s="86"/>
      <c r="G69" s="86"/>
      <c r="H69" s="125"/>
    </row>
    <row r="70" spans="2:8" x14ac:dyDescent="0.25">
      <c r="B70" s="142"/>
      <c r="C70" s="86"/>
      <c r="D70" s="174"/>
      <c r="E70" s="86"/>
      <c r="F70" s="86"/>
      <c r="G70" s="86"/>
      <c r="H70" s="125"/>
    </row>
    <row r="71" spans="2:8" x14ac:dyDescent="0.25">
      <c r="B71" s="142"/>
      <c r="C71" s="86"/>
      <c r="D71" s="174"/>
      <c r="E71" s="86"/>
      <c r="F71" s="86"/>
      <c r="G71" s="86"/>
      <c r="H71" s="125"/>
    </row>
    <row r="72" spans="2:8" x14ac:dyDescent="0.25">
      <c r="B72" s="142"/>
      <c r="C72" s="86"/>
      <c r="D72" s="174"/>
      <c r="E72" s="86"/>
      <c r="F72" s="86"/>
      <c r="G72" s="86"/>
      <c r="H72" s="125"/>
    </row>
    <row r="73" spans="2:8" x14ac:dyDescent="0.25">
      <c r="B73" s="142"/>
      <c r="C73" s="86"/>
      <c r="D73" s="174"/>
      <c r="E73" s="86"/>
      <c r="F73" s="86"/>
      <c r="G73" s="86"/>
      <c r="H73" s="125"/>
    </row>
    <row r="74" spans="2:8" x14ac:dyDescent="0.25">
      <c r="B74" s="143"/>
      <c r="C74" s="135"/>
      <c r="D74" s="135"/>
      <c r="E74" s="135"/>
      <c r="F74" s="135"/>
      <c r="G74" s="135"/>
      <c r="H74" s="136"/>
    </row>
    <row r="75" spans="2:8" ht="22.5" customHeight="1" x14ac:dyDescent="0.3">
      <c r="B75" s="81" t="s">
        <v>52</v>
      </c>
    </row>
  </sheetData>
  <sheetProtection selectLockedCells="1" selectUnlockedCells="1"/>
  <mergeCells count="18">
    <mergeCell ref="B48:H48"/>
    <mergeCell ref="B58:D58"/>
    <mergeCell ref="E58:H58"/>
    <mergeCell ref="B47:H47"/>
    <mergeCell ref="B22:H22"/>
    <mergeCell ref="B25:D25"/>
    <mergeCell ref="E25:H25"/>
    <mergeCell ref="B36:D36"/>
    <mergeCell ref="E36:H36"/>
    <mergeCell ref="B23:H23"/>
    <mergeCell ref="B34:H34"/>
    <mergeCell ref="B3:H3"/>
    <mergeCell ref="B4:H4"/>
    <mergeCell ref="B7:H7"/>
    <mergeCell ref="B8:B9"/>
    <mergeCell ref="C8:D8"/>
    <mergeCell ref="E8:F8"/>
    <mergeCell ref="G8:H8"/>
  </mergeCells>
  <hyperlinks>
    <hyperlink ref="B6" location="Indice!A1" display="Índice"/>
    <hyperlink ref="H6" location="'1.3_Con_int'!A1" display="Siguiente"/>
    <hyperlink ref="G6" location="'1.1_Salud_total'!A1" display="Anterior"/>
  </hyperlinks>
  <pageMargins left="0.25" right="0.25" top="0.75" bottom="0.75" header="0.3" footer="0.3"/>
  <pageSetup paperSize="9" scale="43" orientation="portrait" horizontalDpi="4294967293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7"/>
  <sheetViews>
    <sheetView showGridLines="0" showZeros="0" zoomScale="70" zoomScaleNormal="70" zoomScaleSheetLayoutView="100" workbookViewId="0">
      <selection activeCell="G6" sqref="G6"/>
    </sheetView>
  </sheetViews>
  <sheetFormatPr baseColWidth="10" defaultRowHeight="15" x14ac:dyDescent="0.25"/>
  <cols>
    <col min="1" max="1" width="5.85546875" customWidth="1"/>
    <col min="2" max="2" width="41" customWidth="1"/>
    <col min="3" max="8" width="20.7109375" customWidth="1"/>
    <col min="9" max="214" width="11.42578125" customWidth="1"/>
    <col min="215" max="215" width="2.7109375" customWidth="1"/>
    <col min="216" max="216" width="5.5703125" customWidth="1"/>
    <col min="217" max="217" width="14.5703125" customWidth="1"/>
    <col min="218" max="218" width="11.85546875" customWidth="1"/>
    <col min="219" max="221" width="15.7109375" customWidth="1"/>
  </cols>
  <sheetData>
    <row r="1" spans="2:8" ht="81.75" customHeight="1" x14ac:dyDescent="0.25"/>
    <row r="2" spans="2:8" ht="12.75" customHeight="1" x14ac:dyDescent="0.25"/>
    <row r="3" spans="2:8" ht="18.75" customHeight="1" x14ac:dyDescent="0.25">
      <c r="B3" s="187" t="s">
        <v>90</v>
      </c>
      <c r="C3" s="187"/>
      <c r="D3" s="187"/>
      <c r="E3" s="187"/>
      <c r="F3" s="187"/>
      <c r="G3" s="187"/>
      <c r="H3" s="187"/>
    </row>
    <row r="4" spans="2:8" ht="42" customHeight="1" x14ac:dyDescent="0.25">
      <c r="B4" s="213" t="s">
        <v>109</v>
      </c>
      <c r="C4" s="213"/>
      <c r="D4" s="213"/>
      <c r="E4" s="213"/>
      <c r="F4" s="213"/>
      <c r="G4" s="213"/>
      <c r="H4" s="213"/>
    </row>
    <row r="5" spans="2:8" ht="2.1" customHeight="1" x14ac:dyDescent="0.25">
      <c r="B5" s="112"/>
    </row>
    <row r="6" spans="2:8" ht="19.5" customHeight="1" x14ac:dyDescent="0.25">
      <c r="B6" s="38" t="s">
        <v>38</v>
      </c>
      <c r="C6" s="40"/>
      <c r="G6" s="40" t="s">
        <v>54</v>
      </c>
      <c r="H6" s="40" t="s">
        <v>53</v>
      </c>
    </row>
    <row r="7" spans="2:8" ht="34.5" customHeight="1" x14ac:dyDescent="0.25">
      <c r="B7" s="190" t="s">
        <v>51</v>
      </c>
      <c r="C7" s="190"/>
      <c r="D7" s="190"/>
      <c r="E7" s="190"/>
      <c r="F7" s="190"/>
      <c r="G7" s="190"/>
      <c r="H7" s="190"/>
    </row>
    <row r="8" spans="2:8" ht="18" customHeight="1" x14ac:dyDescent="0.25">
      <c r="B8" s="183" t="s">
        <v>40</v>
      </c>
      <c r="C8" s="183" t="s">
        <v>97</v>
      </c>
      <c r="D8" s="183"/>
      <c r="E8" s="183" t="s">
        <v>61</v>
      </c>
      <c r="F8" s="183"/>
      <c r="G8" s="183" t="s">
        <v>98</v>
      </c>
      <c r="H8" s="183"/>
    </row>
    <row r="9" spans="2:8" ht="18" customHeight="1" x14ac:dyDescent="0.25">
      <c r="B9" s="183"/>
      <c r="C9" s="111">
        <v>2020</v>
      </c>
      <c r="D9" s="111">
        <v>2021</v>
      </c>
      <c r="E9" s="111">
        <v>2020</v>
      </c>
      <c r="F9" s="111">
        <v>2021</v>
      </c>
      <c r="G9" s="111">
        <v>2020</v>
      </c>
      <c r="H9" s="111">
        <v>2021</v>
      </c>
    </row>
    <row r="10" spans="2:8" ht="18" customHeight="1" x14ac:dyDescent="0.25">
      <c r="B10" s="72" t="s">
        <v>59</v>
      </c>
      <c r="C10" s="73">
        <v>1098669</v>
      </c>
      <c r="D10" s="73">
        <v>1213015</v>
      </c>
      <c r="E10" s="73">
        <v>1100264.1625022739</v>
      </c>
      <c r="F10" s="73">
        <v>1150674.2815846498</v>
      </c>
      <c r="G10" s="73">
        <v>-1595.1625022738881</v>
      </c>
      <c r="H10" s="73">
        <v>62340.718415350304</v>
      </c>
    </row>
    <row r="11" spans="2:8" ht="18" customHeight="1" x14ac:dyDescent="0.25">
      <c r="B11" s="68" t="s">
        <v>71</v>
      </c>
      <c r="C11" s="69">
        <v>521724</v>
      </c>
      <c r="D11" s="69">
        <v>558155</v>
      </c>
      <c r="E11" s="69">
        <v>522562.81636376801</v>
      </c>
      <c r="F11" s="69">
        <v>547276.65677158337</v>
      </c>
      <c r="G11" s="69">
        <v>-838.8163637680118</v>
      </c>
      <c r="H11" s="69">
        <v>10878.343228416634</v>
      </c>
    </row>
    <row r="12" spans="2:8" ht="18" customHeight="1" x14ac:dyDescent="0.25">
      <c r="B12" s="68" t="s">
        <v>72</v>
      </c>
      <c r="C12" s="69">
        <v>391316</v>
      </c>
      <c r="D12" s="69">
        <v>428936</v>
      </c>
      <c r="E12" s="69">
        <v>408616.95137240866</v>
      </c>
      <c r="F12" s="69">
        <v>421545.40805352735</v>
      </c>
      <c r="G12" s="69">
        <v>-17300.951372408657</v>
      </c>
      <c r="H12" s="69">
        <v>7390.5919464726467</v>
      </c>
    </row>
    <row r="13" spans="2:8" ht="18" customHeight="1" x14ac:dyDescent="0.25">
      <c r="B13" s="68" t="s">
        <v>73</v>
      </c>
      <c r="C13" s="69">
        <v>185629</v>
      </c>
      <c r="D13" s="69">
        <v>225924</v>
      </c>
      <c r="E13" s="69">
        <v>169084.39476609722</v>
      </c>
      <c r="F13" s="69">
        <v>181852.21675953898</v>
      </c>
      <c r="G13" s="69">
        <v>16544.605233902781</v>
      </c>
      <c r="H13" s="69">
        <v>44071.783240461024</v>
      </c>
    </row>
    <row r="14" spans="2:8" ht="18" customHeight="1" x14ac:dyDescent="0.25">
      <c r="B14" s="72" t="s">
        <v>58</v>
      </c>
      <c r="C14" s="73">
        <v>1051333</v>
      </c>
      <c r="D14" s="73">
        <v>1328172</v>
      </c>
      <c r="E14" s="73">
        <v>1261496.3136078224</v>
      </c>
      <c r="F14" s="73">
        <v>1243816.2151294686</v>
      </c>
      <c r="G14" s="73">
        <v>-210163.31360782241</v>
      </c>
      <c r="H14" s="73">
        <v>84355.784870531468</v>
      </c>
    </row>
    <row r="15" spans="2:8" ht="18" customHeight="1" x14ac:dyDescent="0.25">
      <c r="B15" s="68" t="s">
        <v>56</v>
      </c>
      <c r="C15" s="69">
        <v>66596</v>
      </c>
      <c r="D15" s="69">
        <v>385769</v>
      </c>
      <c r="E15" s="69">
        <v>55937.86333582177</v>
      </c>
      <c r="F15" s="69">
        <v>50656.379384443469</v>
      </c>
      <c r="G15" s="69">
        <v>10658.13666417823</v>
      </c>
      <c r="H15" s="69">
        <v>335112.62061555655</v>
      </c>
    </row>
    <row r="16" spans="2:8" ht="18" customHeight="1" x14ac:dyDescent="0.25">
      <c r="B16" s="68" t="s">
        <v>71</v>
      </c>
      <c r="C16" s="69">
        <v>746281</v>
      </c>
      <c r="D16" s="69">
        <v>719287</v>
      </c>
      <c r="E16" s="69">
        <v>928644.34696776455</v>
      </c>
      <c r="F16" s="69">
        <v>921700.99948183692</v>
      </c>
      <c r="G16" s="69">
        <v>-182363.34696776455</v>
      </c>
      <c r="H16" s="69">
        <v>-202413.99948183692</v>
      </c>
    </row>
    <row r="17" spans="2:8" ht="24" customHeight="1" x14ac:dyDescent="0.25">
      <c r="B17" s="68" t="s">
        <v>72</v>
      </c>
      <c r="C17" s="69">
        <v>238456</v>
      </c>
      <c r="D17" s="69">
        <v>223116</v>
      </c>
      <c r="E17" s="69">
        <v>276914.10330423608</v>
      </c>
      <c r="F17" s="69">
        <v>271458.83626318816</v>
      </c>
      <c r="G17" s="69">
        <v>-38458.10330423608</v>
      </c>
      <c r="H17" s="69">
        <v>-48342.836263188161</v>
      </c>
    </row>
    <row r="18" spans="2:8" ht="18" customHeight="1" x14ac:dyDescent="0.25">
      <c r="B18" s="68" t="s">
        <v>73</v>
      </c>
      <c r="C18" s="69">
        <v>0</v>
      </c>
      <c r="D18" s="69">
        <v>0</v>
      </c>
      <c r="E18" s="69">
        <v>0</v>
      </c>
      <c r="F18" s="69">
        <v>0</v>
      </c>
      <c r="G18" s="69">
        <v>0</v>
      </c>
      <c r="H18" s="69">
        <v>0</v>
      </c>
    </row>
    <row r="19" spans="2:8" ht="18" customHeight="1" x14ac:dyDescent="0.25">
      <c r="B19" s="72" t="s">
        <v>87</v>
      </c>
      <c r="C19" s="73">
        <v>2150002</v>
      </c>
      <c r="D19" s="73">
        <v>2541187</v>
      </c>
      <c r="E19" s="73">
        <v>2361760.4761100961</v>
      </c>
      <c r="F19" s="73">
        <v>2394490.4967141184</v>
      </c>
      <c r="G19" s="73">
        <v>-211758.47611009629</v>
      </c>
      <c r="H19" s="73">
        <v>146696.50328588177</v>
      </c>
    </row>
    <row r="20" spans="2:8" ht="17.45" customHeight="1" x14ac:dyDescent="0.3">
      <c r="B20" s="44" t="s">
        <v>78</v>
      </c>
      <c r="C20" s="33"/>
      <c r="D20" s="33"/>
      <c r="E20" s="33"/>
      <c r="F20" s="33"/>
      <c r="G20" s="33"/>
      <c r="H20" s="33"/>
    </row>
    <row r="21" spans="2:8" ht="17.45" customHeight="1" x14ac:dyDescent="0.3">
      <c r="B21" s="36"/>
    </row>
    <row r="22" spans="2:8" ht="41.25" customHeight="1" x14ac:dyDescent="0.25">
      <c r="B22" s="202" t="s">
        <v>116</v>
      </c>
      <c r="C22" s="203"/>
      <c r="D22" s="203"/>
      <c r="E22" s="203"/>
      <c r="F22" s="203"/>
      <c r="G22" s="203"/>
      <c r="H22" s="204"/>
    </row>
    <row r="23" spans="2:8" ht="23.1" customHeight="1" x14ac:dyDescent="0.25">
      <c r="B23" s="207" t="s">
        <v>62</v>
      </c>
      <c r="C23" s="208"/>
      <c r="D23" s="208"/>
      <c r="E23" s="208"/>
      <c r="F23" s="208"/>
      <c r="G23" s="208"/>
      <c r="H23" s="209"/>
    </row>
    <row r="24" spans="2:8" ht="15" customHeight="1" x14ac:dyDescent="0.25">
      <c r="B24" s="118"/>
      <c r="C24" s="119"/>
      <c r="D24" s="119"/>
      <c r="E24" s="119"/>
      <c r="F24" s="119"/>
      <c r="G24" s="119"/>
      <c r="H24" s="120"/>
    </row>
    <row r="25" spans="2:8" ht="35.1" customHeight="1" x14ac:dyDescent="0.25">
      <c r="B25" s="194" t="s">
        <v>81</v>
      </c>
      <c r="C25" s="195"/>
      <c r="D25" s="196"/>
      <c r="E25" s="195" t="s">
        <v>82</v>
      </c>
      <c r="F25" s="195"/>
      <c r="G25" s="195"/>
      <c r="H25" s="205"/>
    </row>
    <row r="26" spans="2:8" ht="21.95" customHeight="1" x14ac:dyDescent="0.25">
      <c r="B26" s="84"/>
      <c r="C26" s="85"/>
      <c r="D26" s="88"/>
      <c r="E26" s="85"/>
      <c r="F26" s="85"/>
      <c r="G26" s="86"/>
      <c r="H26" s="87"/>
    </row>
    <row r="27" spans="2:8" ht="21.95" customHeight="1" x14ac:dyDescent="0.25">
      <c r="B27" s="90" t="str">
        <f>B10</f>
        <v>Sector privado</v>
      </c>
      <c r="C27" s="91" t="str">
        <f>$C$8</f>
        <v>Situación real</v>
      </c>
      <c r="D27" s="99" t="str">
        <f>$E$8</f>
        <v>Escenario sin COVID-19</v>
      </c>
      <c r="E27" s="85"/>
      <c r="F27" s="92" t="str">
        <f>B14</f>
        <v>Sector público</v>
      </c>
      <c r="G27" s="91" t="str">
        <f>$C$8</f>
        <v>Situación real</v>
      </c>
      <c r="H27" s="100" t="str">
        <f>$E$8</f>
        <v>Escenario sin COVID-19</v>
      </c>
    </row>
    <row r="28" spans="2:8" ht="21.95" customHeight="1" x14ac:dyDescent="0.25">
      <c r="B28" s="93" t="str">
        <f>B11</f>
        <v>Actividades de hospitales</v>
      </c>
      <c r="C28" s="94">
        <f>-C11</f>
        <v>-521724</v>
      </c>
      <c r="D28" s="95">
        <f>E11</f>
        <v>522562.81636376801</v>
      </c>
      <c r="E28" s="85"/>
      <c r="F28" s="96" t="str">
        <f>B15</f>
        <v>Regulación</v>
      </c>
      <c r="G28" s="96">
        <f>-C15</f>
        <v>-66596</v>
      </c>
      <c r="H28" s="97">
        <f>+E15</f>
        <v>55937.86333582177</v>
      </c>
    </row>
    <row r="29" spans="2:8" ht="21.95" customHeight="1" x14ac:dyDescent="0.25">
      <c r="B29" s="93" t="str">
        <f>B12</f>
        <v>Actividades de centros ambulatorios</v>
      </c>
      <c r="C29" s="94">
        <f>-C12</f>
        <v>-391316</v>
      </c>
      <c r="D29" s="95">
        <f>E12</f>
        <v>408616.95137240866</v>
      </c>
      <c r="E29" s="85"/>
      <c r="F29" s="96" t="str">
        <f>B16</f>
        <v>Actividades de hospitales</v>
      </c>
      <c r="G29" s="96">
        <f>-C16</f>
        <v>-746281</v>
      </c>
      <c r="H29" s="97">
        <f>+E16</f>
        <v>928644.34696776455</v>
      </c>
    </row>
    <row r="30" spans="2:8" ht="21.95" customHeight="1" x14ac:dyDescent="0.25">
      <c r="B30" s="93" t="str">
        <f>B13</f>
        <v xml:space="preserve">Otras actividades </v>
      </c>
      <c r="C30" s="94">
        <f>-C13</f>
        <v>-185629</v>
      </c>
      <c r="D30" s="95">
        <f>E13</f>
        <v>169084.39476609722</v>
      </c>
      <c r="E30" s="85"/>
      <c r="F30" s="96" t="str">
        <f>B17</f>
        <v>Actividades de centros ambulatorios</v>
      </c>
      <c r="G30" s="96">
        <f>-C17</f>
        <v>-238456</v>
      </c>
      <c r="H30" s="97">
        <f>+E17</f>
        <v>276914.10330423608</v>
      </c>
    </row>
    <row r="31" spans="2:8" ht="21.95" customHeight="1" x14ac:dyDescent="0.25">
      <c r="B31" s="101"/>
      <c r="C31" s="102"/>
      <c r="D31" s="103"/>
      <c r="E31" s="85"/>
      <c r="F31" s="96" t="str">
        <f>B18</f>
        <v xml:space="preserve">Otras actividades </v>
      </c>
      <c r="G31" s="96">
        <f>-C18</f>
        <v>0</v>
      </c>
      <c r="H31" s="97">
        <f>+E18</f>
        <v>0</v>
      </c>
    </row>
    <row r="32" spans="2:8" ht="24.95" customHeight="1" x14ac:dyDescent="0.25">
      <c r="B32" s="84"/>
      <c r="C32" s="85"/>
      <c r="D32" s="88"/>
      <c r="E32" s="85"/>
      <c r="F32" s="85"/>
      <c r="G32" s="86"/>
      <c r="H32" s="87"/>
    </row>
    <row r="33" spans="2:8" ht="20.100000000000001" customHeight="1" x14ac:dyDescent="0.25">
      <c r="B33" s="84"/>
      <c r="C33" s="85"/>
      <c r="D33" s="85"/>
      <c r="E33" s="85"/>
      <c r="F33" s="85"/>
      <c r="G33" s="86"/>
      <c r="H33" s="87"/>
    </row>
    <row r="34" spans="2:8" ht="23.1" customHeight="1" x14ac:dyDescent="0.25">
      <c r="B34" s="210" t="s">
        <v>60</v>
      </c>
      <c r="C34" s="211"/>
      <c r="D34" s="211"/>
      <c r="E34" s="211"/>
      <c r="F34" s="211"/>
      <c r="G34" s="211"/>
      <c r="H34" s="212"/>
    </row>
    <row r="35" spans="2:8" ht="15" customHeight="1" x14ac:dyDescent="0.25">
      <c r="B35" s="122"/>
      <c r="C35" s="119"/>
      <c r="D35" s="119"/>
      <c r="E35" s="119"/>
      <c r="F35" s="119"/>
      <c r="G35" s="119"/>
      <c r="H35" s="123"/>
    </row>
    <row r="36" spans="2:8" ht="35.1" customHeight="1" x14ac:dyDescent="0.25">
      <c r="B36" s="206" t="s">
        <v>81</v>
      </c>
      <c r="C36" s="195"/>
      <c r="D36" s="196"/>
      <c r="E36" s="195" t="s">
        <v>82</v>
      </c>
      <c r="F36" s="195"/>
      <c r="G36" s="195"/>
      <c r="H36" s="198"/>
    </row>
    <row r="37" spans="2:8" ht="21.95" customHeight="1" x14ac:dyDescent="0.25">
      <c r="B37" s="124"/>
      <c r="C37" s="85"/>
      <c r="D37" s="88"/>
      <c r="E37" s="85"/>
      <c r="F37" s="85"/>
      <c r="G37" s="86"/>
      <c r="H37" s="125"/>
    </row>
    <row r="38" spans="2:8" ht="21.95" customHeight="1" x14ac:dyDescent="0.25">
      <c r="B38" s="126" t="str">
        <f>B27</f>
        <v>Sector privado</v>
      </c>
      <c r="C38" s="91" t="str">
        <f>$C$8</f>
        <v>Situación real</v>
      </c>
      <c r="D38" s="99" t="str">
        <f>$E$8</f>
        <v>Escenario sin COVID-19</v>
      </c>
      <c r="E38" s="98"/>
      <c r="F38" s="92" t="str">
        <f>F27</f>
        <v>Sector público</v>
      </c>
      <c r="G38" s="91" t="str">
        <f>$C$8</f>
        <v>Situación real</v>
      </c>
      <c r="H38" s="127" t="str">
        <f>$E$8</f>
        <v>Escenario sin COVID-19</v>
      </c>
    </row>
    <row r="39" spans="2:8" ht="21.95" customHeight="1" x14ac:dyDescent="0.25">
      <c r="B39" s="128" t="str">
        <f>B28</f>
        <v>Actividades de hospitales</v>
      </c>
      <c r="C39" s="94">
        <f>-D11</f>
        <v>-558155</v>
      </c>
      <c r="D39" s="95">
        <f>+F11</f>
        <v>547276.65677158337</v>
      </c>
      <c r="E39" s="98"/>
      <c r="F39" s="96" t="str">
        <f>F28</f>
        <v>Regulación</v>
      </c>
      <c r="G39" s="96">
        <f>-D15</f>
        <v>-385769</v>
      </c>
      <c r="H39" s="129">
        <f>+F15</f>
        <v>50656.379384443469</v>
      </c>
    </row>
    <row r="40" spans="2:8" ht="21.95" customHeight="1" x14ac:dyDescent="0.25">
      <c r="B40" s="128" t="str">
        <f>B29</f>
        <v>Actividades de centros ambulatorios</v>
      </c>
      <c r="C40" s="94">
        <f>-D12</f>
        <v>-428936</v>
      </c>
      <c r="D40" s="95">
        <f>+F12</f>
        <v>421545.40805352735</v>
      </c>
      <c r="E40" s="98"/>
      <c r="F40" s="96" t="str">
        <f>F29</f>
        <v>Actividades de hospitales</v>
      </c>
      <c r="G40" s="96">
        <f>-D16</f>
        <v>-719287</v>
      </c>
      <c r="H40" s="129">
        <f>+F16</f>
        <v>921700.99948183692</v>
      </c>
    </row>
    <row r="41" spans="2:8" ht="21.95" customHeight="1" x14ac:dyDescent="0.25">
      <c r="B41" s="128" t="str">
        <f>B30</f>
        <v xml:space="preserve">Otras actividades </v>
      </c>
      <c r="C41" s="94">
        <f>-D13</f>
        <v>-225924</v>
      </c>
      <c r="D41" s="95">
        <f>+F13</f>
        <v>181852.21675953898</v>
      </c>
      <c r="E41" s="98"/>
      <c r="F41" s="96" t="str">
        <f>F30</f>
        <v>Actividades de centros ambulatorios</v>
      </c>
      <c r="G41" s="96">
        <f>-D17</f>
        <v>-223116</v>
      </c>
      <c r="H41" s="129">
        <f>+F17</f>
        <v>271458.83626318816</v>
      </c>
    </row>
    <row r="42" spans="2:8" ht="21.95" customHeight="1" x14ac:dyDescent="0.25">
      <c r="B42" s="130"/>
      <c r="C42" s="104"/>
      <c r="D42" s="105"/>
      <c r="E42" s="98"/>
      <c r="F42" s="96" t="str">
        <f>F31</f>
        <v xml:space="preserve">Otras actividades </v>
      </c>
      <c r="G42" s="96">
        <f>-D18</f>
        <v>0</v>
      </c>
      <c r="H42" s="129">
        <f>+F18</f>
        <v>0</v>
      </c>
    </row>
    <row r="43" spans="2:8" ht="24.95" customHeight="1" x14ac:dyDescent="0.25">
      <c r="B43" s="131"/>
      <c r="C43" s="83"/>
      <c r="D43" s="89"/>
      <c r="E43" s="86"/>
      <c r="F43" s="82"/>
      <c r="G43" s="82"/>
      <c r="H43" s="132"/>
    </row>
    <row r="44" spans="2:8" ht="20.100000000000001" customHeight="1" x14ac:dyDescent="0.25">
      <c r="B44" s="133"/>
      <c r="C44" s="134"/>
      <c r="D44" s="134"/>
      <c r="E44" s="134"/>
      <c r="F44" s="134"/>
      <c r="G44" s="135"/>
      <c r="H44" s="136"/>
    </row>
    <row r="45" spans="2:8" ht="21.95" customHeight="1" x14ac:dyDescent="0.3">
      <c r="B45" s="81" t="s">
        <v>52</v>
      </c>
      <c r="C45" s="85"/>
      <c r="D45" s="85"/>
      <c r="E45" s="85"/>
      <c r="F45" s="85"/>
      <c r="G45" s="86"/>
      <c r="H45" s="86"/>
    </row>
    <row r="46" spans="2:8" ht="33.75" customHeight="1" x14ac:dyDescent="0.25">
      <c r="B46" s="85"/>
      <c r="C46" s="85"/>
      <c r="D46" s="85"/>
      <c r="E46" s="85"/>
      <c r="F46" s="85"/>
      <c r="G46" s="86"/>
      <c r="H46" s="86"/>
    </row>
    <row r="47" spans="2:8" ht="24.75" customHeight="1" x14ac:dyDescent="0.25">
      <c r="B47" s="199" t="s">
        <v>115</v>
      </c>
      <c r="C47" s="200"/>
      <c r="D47" s="200"/>
      <c r="E47" s="200"/>
      <c r="F47" s="200"/>
      <c r="G47" s="200"/>
      <c r="H47" s="201"/>
    </row>
    <row r="48" spans="2:8" ht="44.25" customHeight="1" x14ac:dyDescent="0.25">
      <c r="B48" s="137"/>
      <c r="C48" s="138"/>
      <c r="D48" s="138"/>
      <c r="E48" s="138"/>
      <c r="F48" s="138"/>
      <c r="G48" s="138"/>
      <c r="H48" s="139"/>
    </row>
    <row r="49" spans="2:8" ht="39.950000000000003" customHeight="1" x14ac:dyDescent="0.25">
      <c r="B49" s="140"/>
      <c r="C49" s="144"/>
      <c r="D49" s="144" t="s">
        <v>62</v>
      </c>
      <c r="E49" s="144" t="s">
        <v>60</v>
      </c>
      <c r="F49" s="85"/>
      <c r="G49" s="121"/>
      <c r="H49" s="141"/>
    </row>
    <row r="50" spans="2:8" ht="39.950000000000003" customHeight="1" x14ac:dyDescent="0.25">
      <c r="B50" s="140"/>
      <c r="C50" s="145" t="s">
        <v>112</v>
      </c>
      <c r="D50" s="146">
        <f>G10/1000</f>
        <v>-1.595162502273888</v>
      </c>
      <c r="E50" s="146">
        <f>H10/1000</f>
        <v>62.340718415350302</v>
      </c>
      <c r="F50" s="85"/>
      <c r="G50" s="121"/>
      <c r="H50" s="141"/>
    </row>
    <row r="51" spans="2:8" ht="39.950000000000003" customHeight="1" x14ac:dyDescent="0.25">
      <c r="B51" s="140"/>
      <c r="C51" s="145" t="s">
        <v>114</v>
      </c>
      <c r="D51" s="146">
        <f>G14/1000</f>
        <v>-210.1633136078224</v>
      </c>
      <c r="E51" s="146">
        <f>H14/1000</f>
        <v>84.355784870531465</v>
      </c>
      <c r="F51" s="85"/>
      <c r="G51" s="121"/>
      <c r="H51" s="141"/>
    </row>
    <row r="52" spans="2:8" ht="39.950000000000003" customHeight="1" x14ac:dyDescent="0.25">
      <c r="B52" s="124"/>
      <c r="C52" s="145" t="s">
        <v>113</v>
      </c>
      <c r="D52" s="147">
        <f>D50+D51</f>
        <v>-211.7584761100963</v>
      </c>
      <c r="E52" s="147">
        <f>E50+E51</f>
        <v>146.69650328588176</v>
      </c>
      <c r="F52" s="85"/>
      <c r="G52" s="86"/>
      <c r="H52" s="125"/>
    </row>
    <row r="53" spans="2:8" x14ac:dyDescent="0.25">
      <c r="B53" s="142"/>
      <c r="C53" s="85"/>
      <c r="D53" s="85"/>
      <c r="E53" s="85"/>
      <c r="F53" s="85"/>
      <c r="G53" s="86"/>
      <c r="H53" s="125"/>
    </row>
    <row r="54" spans="2:8" x14ac:dyDescent="0.25">
      <c r="B54" s="142"/>
      <c r="C54" s="86"/>
      <c r="D54" s="86"/>
      <c r="E54" s="86"/>
      <c r="F54" s="86"/>
      <c r="G54" s="86"/>
      <c r="H54" s="125"/>
    </row>
    <row r="55" spans="2:8" x14ac:dyDescent="0.25">
      <c r="B55" s="142"/>
      <c r="C55" s="86"/>
      <c r="D55" s="86"/>
      <c r="E55" s="86"/>
      <c r="F55" s="86"/>
      <c r="G55" s="86"/>
      <c r="H55" s="125"/>
    </row>
    <row r="56" spans="2:8" x14ac:dyDescent="0.25">
      <c r="B56" s="143"/>
      <c r="C56" s="135"/>
      <c r="D56" s="135"/>
      <c r="E56" s="135"/>
      <c r="F56" s="135"/>
      <c r="G56" s="135"/>
      <c r="H56" s="136"/>
    </row>
    <row r="57" spans="2:8" ht="22.5" customHeight="1" x14ac:dyDescent="0.3">
      <c r="B57" s="81" t="s">
        <v>52</v>
      </c>
    </row>
  </sheetData>
  <sheetProtection selectLockedCells="1" selectUnlockedCells="1"/>
  <mergeCells count="15">
    <mergeCell ref="B47:H47"/>
    <mergeCell ref="B22:H22"/>
    <mergeCell ref="B23:H23"/>
    <mergeCell ref="B25:D25"/>
    <mergeCell ref="E25:H25"/>
    <mergeCell ref="B34:H34"/>
    <mergeCell ref="B36:D36"/>
    <mergeCell ref="E36:H36"/>
    <mergeCell ref="B3:H3"/>
    <mergeCell ref="B4:H4"/>
    <mergeCell ref="B7:H7"/>
    <mergeCell ref="B8:B9"/>
    <mergeCell ref="C8:D8"/>
    <mergeCell ref="E8:F8"/>
    <mergeCell ref="G8:H8"/>
  </mergeCells>
  <hyperlinks>
    <hyperlink ref="B6" location="Indice!A1" display="Índice"/>
    <hyperlink ref="H6" location="'1.4_Val_agre'!A1" display="Siguiente"/>
    <hyperlink ref="G6" location="'1.2_Prod'!A1" display="Anterior"/>
  </hyperlinks>
  <pageMargins left="0.25" right="0.25" top="0.75" bottom="0.75" header="0.3" footer="0.3"/>
  <pageSetup paperSize="9" scale="43" orientation="portrait" horizontalDpi="4294967293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7"/>
  <sheetViews>
    <sheetView showGridLines="0" showZeros="0" zoomScale="70" zoomScaleNormal="70" zoomScaleSheetLayoutView="100" workbookViewId="0">
      <selection activeCell="G6" sqref="G6"/>
    </sheetView>
  </sheetViews>
  <sheetFormatPr baseColWidth="10" defaultRowHeight="15" x14ac:dyDescent="0.25"/>
  <cols>
    <col min="1" max="1" width="5.85546875" customWidth="1"/>
    <col min="2" max="2" width="41" customWidth="1"/>
    <col min="3" max="8" width="20.7109375" customWidth="1"/>
    <col min="9" max="213" width="11.42578125" customWidth="1"/>
    <col min="214" max="214" width="2.7109375" customWidth="1"/>
    <col min="215" max="215" width="5.5703125" customWidth="1"/>
    <col min="216" max="216" width="14.5703125" customWidth="1"/>
    <col min="217" max="217" width="11.85546875" customWidth="1"/>
    <col min="218" max="220" width="15.7109375" customWidth="1"/>
  </cols>
  <sheetData>
    <row r="1" spans="2:8" ht="81.75" customHeight="1" x14ac:dyDescent="0.25"/>
    <row r="2" spans="2:8" ht="12.75" customHeight="1" x14ac:dyDescent="0.25"/>
    <row r="3" spans="2:8" ht="18.75" customHeight="1" x14ac:dyDescent="0.25">
      <c r="B3" s="187" t="s">
        <v>91</v>
      </c>
      <c r="C3" s="187"/>
      <c r="D3" s="187"/>
      <c r="E3" s="187"/>
      <c r="F3" s="187"/>
      <c r="G3" s="187"/>
      <c r="H3" s="187"/>
    </row>
    <row r="4" spans="2:8" ht="42" customHeight="1" x14ac:dyDescent="0.25">
      <c r="B4" s="188" t="s">
        <v>110</v>
      </c>
      <c r="C4" s="188"/>
      <c r="D4" s="188"/>
      <c r="E4" s="188"/>
      <c r="F4" s="188"/>
      <c r="G4" s="188"/>
      <c r="H4" s="188"/>
    </row>
    <row r="5" spans="2:8" ht="2.1" customHeight="1" x14ac:dyDescent="0.25">
      <c r="B5" s="112"/>
    </row>
    <row r="6" spans="2:8" ht="19.5" customHeight="1" x14ac:dyDescent="0.25">
      <c r="B6" s="38" t="s">
        <v>38</v>
      </c>
      <c r="C6" s="40"/>
      <c r="G6" s="40" t="s">
        <v>54</v>
      </c>
      <c r="H6" s="40" t="s">
        <v>53</v>
      </c>
    </row>
    <row r="7" spans="2:8" ht="34.5" customHeight="1" x14ac:dyDescent="0.25">
      <c r="B7" s="190" t="s">
        <v>51</v>
      </c>
      <c r="C7" s="190"/>
      <c r="D7" s="190"/>
      <c r="E7" s="190"/>
      <c r="F7" s="190"/>
      <c r="G7" s="190"/>
      <c r="H7" s="190"/>
    </row>
    <row r="8" spans="2:8" ht="18" customHeight="1" x14ac:dyDescent="0.25">
      <c r="B8" s="183" t="s">
        <v>40</v>
      </c>
      <c r="C8" s="183" t="s">
        <v>97</v>
      </c>
      <c r="D8" s="183"/>
      <c r="E8" s="183" t="s">
        <v>61</v>
      </c>
      <c r="F8" s="183"/>
      <c r="G8" s="183" t="s">
        <v>98</v>
      </c>
      <c r="H8" s="183"/>
    </row>
    <row r="9" spans="2:8" ht="18" customHeight="1" x14ac:dyDescent="0.25">
      <c r="B9" s="183"/>
      <c r="C9" s="111">
        <v>2020</v>
      </c>
      <c r="D9" s="111">
        <v>2021</v>
      </c>
      <c r="E9" s="111">
        <v>2020</v>
      </c>
      <c r="F9" s="111">
        <v>2021</v>
      </c>
      <c r="G9" s="111">
        <v>2020</v>
      </c>
      <c r="H9" s="111">
        <v>2021</v>
      </c>
    </row>
    <row r="10" spans="2:8" ht="18" customHeight="1" x14ac:dyDescent="0.25">
      <c r="B10" s="72" t="s">
        <v>59</v>
      </c>
      <c r="C10" s="73">
        <v>1300612</v>
      </c>
      <c r="D10" s="73">
        <v>1449434</v>
      </c>
      <c r="E10" s="73">
        <v>1404229.1087395241</v>
      </c>
      <c r="F10" s="73">
        <v>1455235.8604909661</v>
      </c>
      <c r="G10" s="73">
        <v>-103617.10873952406</v>
      </c>
      <c r="H10" s="73">
        <v>-5801.8604909662972</v>
      </c>
    </row>
    <row r="11" spans="2:8" ht="18" customHeight="1" x14ac:dyDescent="0.25">
      <c r="B11" s="68" t="s">
        <v>71</v>
      </c>
      <c r="C11" s="69">
        <v>552224</v>
      </c>
      <c r="D11" s="69">
        <v>581662</v>
      </c>
      <c r="E11" s="69">
        <v>572922.70692343311</v>
      </c>
      <c r="F11" s="69">
        <v>581066.19474647392</v>
      </c>
      <c r="G11" s="69">
        <v>-20698.706923433114</v>
      </c>
      <c r="H11" s="69">
        <v>595.80525352607947</v>
      </c>
    </row>
    <row r="12" spans="2:8" ht="18" customHeight="1" x14ac:dyDescent="0.25">
      <c r="B12" s="68" t="s">
        <v>72</v>
      </c>
      <c r="C12" s="69">
        <v>545503</v>
      </c>
      <c r="D12" s="69">
        <v>613037</v>
      </c>
      <c r="E12" s="69">
        <v>631131.28602662391</v>
      </c>
      <c r="F12" s="69">
        <v>651099.99624309596</v>
      </c>
      <c r="G12" s="69">
        <v>-85628.286026623915</v>
      </c>
      <c r="H12" s="69">
        <v>-38062.996243095957</v>
      </c>
    </row>
    <row r="13" spans="2:8" ht="18" customHeight="1" x14ac:dyDescent="0.25">
      <c r="B13" s="68" t="s">
        <v>73</v>
      </c>
      <c r="C13" s="69">
        <v>202885</v>
      </c>
      <c r="D13" s="69">
        <v>254735</v>
      </c>
      <c r="E13" s="69">
        <v>200175.11578946703</v>
      </c>
      <c r="F13" s="69">
        <v>223069.66950139642</v>
      </c>
      <c r="G13" s="69">
        <v>2709.8842105329677</v>
      </c>
      <c r="H13" s="69">
        <v>31665.33049860358</v>
      </c>
    </row>
    <row r="14" spans="2:8" ht="18" customHeight="1" x14ac:dyDescent="0.25">
      <c r="B14" s="72" t="s">
        <v>58</v>
      </c>
      <c r="C14" s="73">
        <v>3090341</v>
      </c>
      <c r="D14" s="73">
        <v>3129632</v>
      </c>
      <c r="E14" s="73">
        <v>3068088.7274198318</v>
      </c>
      <c r="F14" s="73">
        <v>3028608.3513158923</v>
      </c>
      <c r="G14" s="73">
        <v>22252.272580168094</v>
      </c>
      <c r="H14" s="73">
        <v>101023.64868410741</v>
      </c>
    </row>
    <row r="15" spans="2:8" ht="18" customHeight="1" x14ac:dyDescent="0.25">
      <c r="B15" s="68" t="s">
        <v>56</v>
      </c>
      <c r="C15" s="69">
        <v>247013</v>
      </c>
      <c r="D15" s="69">
        <v>284275</v>
      </c>
      <c r="E15" s="69">
        <v>231950.49843929999</v>
      </c>
      <c r="F15" s="69">
        <v>226678.90652007289</v>
      </c>
      <c r="G15" s="69">
        <v>15062.50156070001</v>
      </c>
      <c r="H15" s="69">
        <v>57596.093479927105</v>
      </c>
    </row>
    <row r="16" spans="2:8" ht="18" customHeight="1" x14ac:dyDescent="0.25">
      <c r="B16" s="68" t="s">
        <v>71</v>
      </c>
      <c r="C16" s="69">
        <v>1704144</v>
      </c>
      <c r="D16" s="69">
        <v>1716553</v>
      </c>
      <c r="E16" s="69">
        <v>1772324.7434013188</v>
      </c>
      <c r="F16" s="69">
        <v>1759073.3123324448</v>
      </c>
      <c r="G16" s="69">
        <v>-68180.743401318789</v>
      </c>
      <c r="H16" s="69">
        <v>-42520.312332444824</v>
      </c>
    </row>
    <row r="17" spans="2:8" ht="24" customHeight="1" x14ac:dyDescent="0.25">
      <c r="B17" s="68" t="s">
        <v>72</v>
      </c>
      <c r="C17" s="69">
        <v>1139184</v>
      </c>
      <c r="D17" s="69">
        <v>1128804</v>
      </c>
      <c r="E17" s="69">
        <v>1063813.4855792131</v>
      </c>
      <c r="F17" s="69">
        <v>1042856.1324633749</v>
      </c>
      <c r="G17" s="69">
        <v>75370.514420786873</v>
      </c>
      <c r="H17" s="69">
        <v>85947.867536625126</v>
      </c>
    </row>
    <row r="18" spans="2:8" ht="18" customHeight="1" x14ac:dyDescent="0.25">
      <c r="B18" s="68" t="s">
        <v>73</v>
      </c>
      <c r="C18" s="69">
        <v>0</v>
      </c>
      <c r="D18" s="69">
        <v>0</v>
      </c>
      <c r="E18" s="69">
        <v>0</v>
      </c>
      <c r="F18" s="69">
        <v>0</v>
      </c>
      <c r="G18" s="69">
        <v>0</v>
      </c>
      <c r="H18" s="69">
        <v>0</v>
      </c>
    </row>
    <row r="19" spans="2:8" ht="18" customHeight="1" x14ac:dyDescent="0.25">
      <c r="B19" s="72" t="s">
        <v>88</v>
      </c>
      <c r="C19" s="73">
        <v>4390953</v>
      </c>
      <c r="D19" s="73">
        <v>4579066</v>
      </c>
      <c r="E19" s="73">
        <v>4472317.8361593559</v>
      </c>
      <c r="F19" s="73">
        <v>4483844.211806858</v>
      </c>
      <c r="G19" s="73">
        <v>-81364.836159355968</v>
      </c>
      <c r="H19" s="73">
        <v>95221.78819314111</v>
      </c>
    </row>
    <row r="20" spans="2:8" ht="17.45" customHeight="1" x14ac:dyDescent="0.3">
      <c r="B20" s="44" t="s">
        <v>78</v>
      </c>
      <c r="C20" s="33"/>
      <c r="D20" s="33"/>
      <c r="E20" s="33"/>
      <c r="F20" s="33"/>
      <c r="G20" s="33"/>
      <c r="H20" s="33"/>
    </row>
    <row r="21" spans="2:8" ht="17.45" customHeight="1" x14ac:dyDescent="0.3">
      <c r="B21" s="36"/>
    </row>
    <row r="22" spans="2:8" ht="41.25" customHeight="1" x14ac:dyDescent="0.25">
      <c r="B22" s="202" t="s">
        <v>111</v>
      </c>
      <c r="C22" s="203"/>
      <c r="D22" s="203"/>
      <c r="E22" s="203"/>
      <c r="F22" s="203"/>
      <c r="G22" s="203"/>
      <c r="H22" s="204"/>
    </row>
    <row r="23" spans="2:8" ht="23.1" customHeight="1" x14ac:dyDescent="0.25">
      <c r="B23" s="207" t="s">
        <v>62</v>
      </c>
      <c r="C23" s="208"/>
      <c r="D23" s="208"/>
      <c r="E23" s="208"/>
      <c r="F23" s="208"/>
      <c r="G23" s="208"/>
      <c r="H23" s="209"/>
    </row>
    <row r="24" spans="2:8" ht="15" customHeight="1" x14ac:dyDescent="0.25">
      <c r="B24" s="118"/>
      <c r="C24" s="119"/>
      <c r="D24" s="119"/>
      <c r="E24" s="119"/>
      <c r="F24" s="119"/>
      <c r="G24" s="119"/>
      <c r="H24" s="120"/>
    </row>
    <row r="25" spans="2:8" ht="35.1" customHeight="1" x14ac:dyDescent="0.25">
      <c r="B25" s="194" t="s">
        <v>83</v>
      </c>
      <c r="C25" s="195"/>
      <c r="D25" s="196"/>
      <c r="E25" s="195" t="s">
        <v>84</v>
      </c>
      <c r="F25" s="195"/>
      <c r="G25" s="195"/>
      <c r="H25" s="205"/>
    </row>
    <row r="26" spans="2:8" ht="21.95" customHeight="1" x14ac:dyDescent="0.25">
      <c r="B26" s="84"/>
      <c r="C26" s="85"/>
      <c r="D26" s="88"/>
      <c r="E26" s="85"/>
      <c r="F26" s="85"/>
      <c r="G26" s="86"/>
      <c r="H26" s="87"/>
    </row>
    <row r="27" spans="2:8" ht="21.95" customHeight="1" x14ac:dyDescent="0.25">
      <c r="B27" s="90" t="str">
        <f>B10</f>
        <v>Sector privado</v>
      </c>
      <c r="C27" s="91" t="str">
        <f>$C$8</f>
        <v>Situación real</v>
      </c>
      <c r="D27" s="99" t="str">
        <f>$E$8</f>
        <v>Escenario sin COVID-19</v>
      </c>
      <c r="E27" s="85"/>
      <c r="F27" s="92" t="str">
        <f>B14</f>
        <v>Sector público</v>
      </c>
      <c r="G27" s="91" t="str">
        <f>$C$8</f>
        <v>Situación real</v>
      </c>
      <c r="H27" s="100" t="str">
        <f>$E$8</f>
        <v>Escenario sin COVID-19</v>
      </c>
    </row>
    <row r="28" spans="2:8" ht="21.95" customHeight="1" x14ac:dyDescent="0.25">
      <c r="B28" s="93" t="str">
        <f>B11</f>
        <v>Actividades de hospitales</v>
      </c>
      <c r="C28" s="94">
        <f>-C11</f>
        <v>-552224</v>
      </c>
      <c r="D28" s="95">
        <f>E11</f>
        <v>572922.70692343311</v>
      </c>
      <c r="E28" s="85"/>
      <c r="F28" s="96" t="str">
        <f>B15</f>
        <v>Regulación</v>
      </c>
      <c r="G28" s="96">
        <f>-C15</f>
        <v>-247013</v>
      </c>
      <c r="H28" s="97">
        <f>+E15</f>
        <v>231950.49843929999</v>
      </c>
    </row>
    <row r="29" spans="2:8" ht="21.95" customHeight="1" x14ac:dyDescent="0.25">
      <c r="B29" s="93" t="str">
        <f>B12</f>
        <v>Actividades de centros ambulatorios</v>
      </c>
      <c r="C29" s="94">
        <f>-C12</f>
        <v>-545503</v>
      </c>
      <c r="D29" s="95">
        <f>E12</f>
        <v>631131.28602662391</v>
      </c>
      <c r="E29" s="85"/>
      <c r="F29" s="96" t="str">
        <f>B16</f>
        <v>Actividades de hospitales</v>
      </c>
      <c r="G29" s="96">
        <f>-C16</f>
        <v>-1704144</v>
      </c>
      <c r="H29" s="97">
        <f>+E16</f>
        <v>1772324.7434013188</v>
      </c>
    </row>
    <row r="30" spans="2:8" ht="21.95" customHeight="1" x14ac:dyDescent="0.25">
      <c r="B30" s="93" t="str">
        <f>B13</f>
        <v xml:space="preserve">Otras actividades </v>
      </c>
      <c r="C30" s="94">
        <f>-C13</f>
        <v>-202885</v>
      </c>
      <c r="D30" s="95">
        <f>E13</f>
        <v>200175.11578946703</v>
      </c>
      <c r="E30" s="85"/>
      <c r="F30" s="96" t="str">
        <f>B17</f>
        <v>Actividades de centros ambulatorios</v>
      </c>
      <c r="G30" s="96">
        <f>-C17</f>
        <v>-1139184</v>
      </c>
      <c r="H30" s="97">
        <f>+E17</f>
        <v>1063813.4855792131</v>
      </c>
    </row>
    <row r="31" spans="2:8" ht="21.95" customHeight="1" x14ac:dyDescent="0.25">
      <c r="B31" s="101"/>
      <c r="C31" s="102"/>
      <c r="D31" s="103"/>
      <c r="E31" s="85"/>
      <c r="F31" s="96" t="str">
        <f>B18</f>
        <v xml:space="preserve">Otras actividades </v>
      </c>
      <c r="G31" s="96">
        <f>-C18</f>
        <v>0</v>
      </c>
      <c r="H31" s="97">
        <f>+E18</f>
        <v>0</v>
      </c>
    </row>
    <row r="32" spans="2:8" ht="24.95" customHeight="1" x14ac:dyDescent="0.25">
      <c r="B32" s="84"/>
      <c r="C32" s="85"/>
      <c r="D32" s="88"/>
      <c r="E32" s="85"/>
      <c r="F32" s="85"/>
      <c r="G32" s="86"/>
      <c r="H32" s="87"/>
    </row>
    <row r="33" spans="2:8" ht="20.100000000000001" customHeight="1" x14ac:dyDescent="0.25">
      <c r="B33" s="84"/>
      <c r="C33" s="85"/>
      <c r="D33" s="85"/>
      <c r="E33" s="85"/>
      <c r="F33" s="85"/>
      <c r="G33" s="86"/>
      <c r="H33" s="87"/>
    </row>
    <row r="34" spans="2:8" ht="23.1" customHeight="1" x14ac:dyDescent="0.25">
      <c r="B34" s="210" t="s">
        <v>60</v>
      </c>
      <c r="C34" s="211"/>
      <c r="D34" s="211"/>
      <c r="E34" s="211"/>
      <c r="F34" s="211"/>
      <c r="G34" s="211"/>
      <c r="H34" s="212"/>
    </row>
    <row r="35" spans="2:8" ht="15" customHeight="1" x14ac:dyDescent="0.25">
      <c r="B35" s="122"/>
      <c r="C35" s="119"/>
      <c r="D35" s="119"/>
      <c r="E35" s="119"/>
      <c r="F35" s="119"/>
      <c r="G35" s="119"/>
      <c r="H35" s="123"/>
    </row>
    <row r="36" spans="2:8" ht="35.1" customHeight="1" x14ac:dyDescent="0.25">
      <c r="B36" s="206" t="s">
        <v>83</v>
      </c>
      <c r="C36" s="195"/>
      <c r="D36" s="196"/>
      <c r="E36" s="195" t="s">
        <v>84</v>
      </c>
      <c r="F36" s="195"/>
      <c r="G36" s="195"/>
      <c r="H36" s="198"/>
    </row>
    <row r="37" spans="2:8" ht="21.95" customHeight="1" x14ac:dyDescent="0.25">
      <c r="B37" s="124"/>
      <c r="C37" s="85"/>
      <c r="D37" s="88"/>
      <c r="E37" s="85"/>
      <c r="F37" s="85"/>
      <c r="G37" s="86"/>
      <c r="H37" s="125"/>
    </row>
    <row r="38" spans="2:8" ht="21.95" customHeight="1" x14ac:dyDescent="0.25">
      <c r="B38" s="126" t="str">
        <f>B27</f>
        <v>Sector privado</v>
      </c>
      <c r="C38" s="91" t="str">
        <f>$C$8</f>
        <v>Situación real</v>
      </c>
      <c r="D38" s="99" t="str">
        <f>$E$8</f>
        <v>Escenario sin COVID-19</v>
      </c>
      <c r="E38" s="98"/>
      <c r="F38" s="92" t="str">
        <f>F27</f>
        <v>Sector público</v>
      </c>
      <c r="G38" s="91" t="str">
        <f>$C$8</f>
        <v>Situación real</v>
      </c>
      <c r="H38" s="127" t="str">
        <f>$E$8</f>
        <v>Escenario sin COVID-19</v>
      </c>
    </row>
    <row r="39" spans="2:8" ht="21.95" customHeight="1" x14ac:dyDescent="0.25">
      <c r="B39" s="128" t="str">
        <f>B28</f>
        <v>Actividades de hospitales</v>
      </c>
      <c r="C39" s="94">
        <f>-D11</f>
        <v>-581662</v>
      </c>
      <c r="D39" s="95">
        <f>+F11</f>
        <v>581066.19474647392</v>
      </c>
      <c r="E39" s="98"/>
      <c r="F39" s="96" t="str">
        <f>F28</f>
        <v>Regulación</v>
      </c>
      <c r="G39" s="96">
        <f>-D15</f>
        <v>-284275</v>
      </c>
      <c r="H39" s="129">
        <f>+F15</f>
        <v>226678.90652007289</v>
      </c>
    </row>
    <row r="40" spans="2:8" ht="21.95" customHeight="1" x14ac:dyDescent="0.25">
      <c r="B40" s="128" t="str">
        <f>B29</f>
        <v>Actividades de centros ambulatorios</v>
      </c>
      <c r="C40" s="94">
        <f>-D12</f>
        <v>-613037</v>
      </c>
      <c r="D40" s="95">
        <f>+F12</f>
        <v>651099.99624309596</v>
      </c>
      <c r="E40" s="98"/>
      <c r="F40" s="96" t="str">
        <f>F29</f>
        <v>Actividades de hospitales</v>
      </c>
      <c r="G40" s="96">
        <f>-D16</f>
        <v>-1716553</v>
      </c>
      <c r="H40" s="129">
        <f>+F16</f>
        <v>1759073.3123324448</v>
      </c>
    </row>
    <row r="41" spans="2:8" ht="21.95" customHeight="1" x14ac:dyDescent="0.25">
      <c r="B41" s="128" t="str">
        <f>B30</f>
        <v xml:space="preserve">Otras actividades </v>
      </c>
      <c r="C41" s="94">
        <f>-D13</f>
        <v>-254735</v>
      </c>
      <c r="D41" s="95">
        <f>+F13</f>
        <v>223069.66950139642</v>
      </c>
      <c r="E41" s="98"/>
      <c r="F41" s="96" t="str">
        <f>F30</f>
        <v>Actividades de centros ambulatorios</v>
      </c>
      <c r="G41" s="96">
        <f>-D17</f>
        <v>-1128804</v>
      </c>
      <c r="H41" s="129">
        <f>+F17</f>
        <v>1042856.1324633749</v>
      </c>
    </row>
    <row r="42" spans="2:8" ht="21.95" customHeight="1" x14ac:dyDescent="0.25">
      <c r="B42" s="130"/>
      <c r="C42" s="104"/>
      <c r="D42" s="105"/>
      <c r="E42" s="98"/>
      <c r="F42" s="96" t="str">
        <f>F31</f>
        <v xml:space="preserve">Otras actividades </v>
      </c>
      <c r="G42" s="96">
        <f>-D18</f>
        <v>0</v>
      </c>
      <c r="H42" s="129">
        <f>+F18</f>
        <v>0</v>
      </c>
    </row>
    <row r="43" spans="2:8" ht="24.95" customHeight="1" x14ac:dyDescent="0.25">
      <c r="B43" s="131"/>
      <c r="C43" s="83"/>
      <c r="D43" s="89"/>
      <c r="E43" s="86"/>
      <c r="F43" s="82"/>
      <c r="G43" s="82"/>
      <c r="H43" s="132"/>
    </row>
    <row r="44" spans="2:8" ht="20.100000000000001" customHeight="1" x14ac:dyDescent="0.25">
      <c r="B44" s="133"/>
      <c r="C44" s="134"/>
      <c r="D44" s="134"/>
      <c r="E44" s="134"/>
      <c r="F44" s="134"/>
      <c r="G44" s="135"/>
      <c r="H44" s="136"/>
    </row>
    <row r="45" spans="2:8" ht="21.95" customHeight="1" x14ac:dyDescent="0.3">
      <c r="B45" s="81" t="s">
        <v>52</v>
      </c>
      <c r="C45" s="85"/>
      <c r="D45" s="85"/>
      <c r="E45" s="85"/>
      <c r="F45" s="85"/>
      <c r="G45" s="86"/>
      <c r="H45" s="86"/>
    </row>
    <row r="46" spans="2:8" ht="33.75" customHeight="1" x14ac:dyDescent="0.25">
      <c r="B46" s="85"/>
      <c r="C46" s="85"/>
      <c r="D46" s="85"/>
      <c r="E46" s="85"/>
      <c r="F46" s="85"/>
      <c r="G46" s="86"/>
      <c r="H46" s="86"/>
    </row>
    <row r="47" spans="2:8" ht="24.75" customHeight="1" x14ac:dyDescent="0.25">
      <c r="B47" s="199" t="s">
        <v>126</v>
      </c>
      <c r="C47" s="200"/>
      <c r="D47" s="200"/>
      <c r="E47" s="200"/>
      <c r="F47" s="200"/>
      <c r="G47" s="200"/>
      <c r="H47" s="201"/>
    </row>
    <row r="48" spans="2:8" ht="44.25" customHeight="1" x14ac:dyDescent="0.25">
      <c r="B48" s="137"/>
      <c r="C48" s="138"/>
      <c r="D48" s="138"/>
      <c r="E48" s="138"/>
      <c r="F48" s="138"/>
      <c r="G48" s="138"/>
      <c r="H48" s="139"/>
    </row>
    <row r="49" spans="2:8" ht="39.950000000000003" customHeight="1" x14ac:dyDescent="0.25">
      <c r="B49" s="140"/>
      <c r="C49" s="144"/>
      <c r="D49" s="144" t="s">
        <v>62</v>
      </c>
      <c r="E49" s="144" t="s">
        <v>60</v>
      </c>
      <c r="F49" s="121"/>
      <c r="G49" s="121"/>
      <c r="H49" s="141"/>
    </row>
    <row r="50" spans="2:8" ht="39.950000000000003" customHeight="1" x14ac:dyDescent="0.25">
      <c r="B50" s="140"/>
      <c r="C50" s="145" t="s">
        <v>117</v>
      </c>
      <c r="D50" s="146">
        <f>G10/1000</f>
        <v>-103.61710873952406</v>
      </c>
      <c r="E50" s="146">
        <f>H10/1000</f>
        <v>-5.8018604909662974</v>
      </c>
      <c r="F50" s="121"/>
      <c r="G50" s="121"/>
      <c r="H50" s="141"/>
    </row>
    <row r="51" spans="2:8" ht="39.950000000000003" customHeight="1" x14ac:dyDescent="0.25">
      <c r="B51" s="140"/>
      <c r="C51" s="145" t="s">
        <v>118</v>
      </c>
      <c r="D51" s="146">
        <f>G14/1000</f>
        <v>22.252272580168093</v>
      </c>
      <c r="E51" s="146">
        <f>H14/1000</f>
        <v>101.02364868410741</v>
      </c>
      <c r="F51" s="121"/>
      <c r="G51" s="121"/>
      <c r="H51" s="141"/>
    </row>
    <row r="52" spans="2:8" ht="39.950000000000003" customHeight="1" x14ac:dyDescent="0.25">
      <c r="B52" s="124"/>
      <c r="C52" s="148" t="s">
        <v>125</v>
      </c>
      <c r="D52" s="149">
        <f>D50+D51</f>
        <v>-81.36483615935596</v>
      </c>
      <c r="E52" s="149">
        <f>E50+E51</f>
        <v>95.221788193141123</v>
      </c>
      <c r="F52" s="85"/>
      <c r="G52" s="86"/>
      <c r="H52" s="125"/>
    </row>
    <row r="53" spans="2:8" x14ac:dyDescent="0.25">
      <c r="B53" s="142"/>
      <c r="C53" s="86"/>
      <c r="D53" s="86"/>
      <c r="E53" s="86"/>
      <c r="F53" s="86"/>
      <c r="G53" s="86"/>
      <c r="H53" s="125"/>
    </row>
    <row r="54" spans="2:8" x14ac:dyDescent="0.25">
      <c r="B54" s="142"/>
      <c r="C54" s="86"/>
      <c r="D54" s="86"/>
      <c r="E54" s="86"/>
      <c r="F54" s="86"/>
      <c r="G54" s="86"/>
      <c r="H54" s="125"/>
    </row>
    <row r="55" spans="2:8" x14ac:dyDescent="0.25">
      <c r="B55" s="142"/>
      <c r="C55" s="86"/>
      <c r="D55" s="86"/>
      <c r="E55" s="86"/>
      <c r="F55" s="86"/>
      <c r="G55" s="86"/>
      <c r="H55" s="125"/>
    </row>
    <row r="56" spans="2:8" x14ac:dyDescent="0.25">
      <c r="B56" s="143"/>
      <c r="C56" s="135"/>
      <c r="D56" s="135"/>
      <c r="E56" s="135"/>
      <c r="F56" s="135"/>
      <c r="G56" s="135"/>
      <c r="H56" s="136"/>
    </row>
    <row r="57" spans="2:8" ht="22.5" customHeight="1" x14ac:dyDescent="0.3">
      <c r="B57" s="81" t="s">
        <v>52</v>
      </c>
    </row>
  </sheetData>
  <sheetProtection selectLockedCells="1" selectUnlockedCells="1"/>
  <mergeCells count="15">
    <mergeCell ref="B47:H47"/>
    <mergeCell ref="B22:H22"/>
    <mergeCell ref="B23:H23"/>
    <mergeCell ref="B25:D25"/>
    <mergeCell ref="E25:H25"/>
    <mergeCell ref="B34:H34"/>
    <mergeCell ref="B36:D36"/>
    <mergeCell ref="E36:H36"/>
    <mergeCell ref="B3:H3"/>
    <mergeCell ref="B4:H4"/>
    <mergeCell ref="B7:H7"/>
    <mergeCell ref="B8:B9"/>
    <mergeCell ref="C8:D8"/>
    <mergeCell ref="E8:F8"/>
    <mergeCell ref="G8:H8"/>
  </mergeCells>
  <hyperlinks>
    <hyperlink ref="B6" location="Indice!A1" display="Índice"/>
    <hyperlink ref="H6" location="'1.5_Rem'!A1" display="Siguiente"/>
    <hyperlink ref="G6" location="'1.3_Con_int'!A1" display="Anterior"/>
  </hyperlinks>
  <pageMargins left="0.25" right="0.25" top="0.75" bottom="0.75" header="0.3" footer="0.3"/>
  <pageSetup paperSize="9" scale="43" orientation="portrait" horizontalDpi="4294967293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7"/>
  <sheetViews>
    <sheetView showGridLines="0" showZeros="0" zoomScale="70" zoomScaleNormal="70" zoomScaleSheetLayoutView="100" workbookViewId="0">
      <selection activeCell="G6" sqref="G6"/>
    </sheetView>
  </sheetViews>
  <sheetFormatPr baseColWidth="10" defaultRowHeight="15" x14ac:dyDescent="0.25"/>
  <cols>
    <col min="1" max="1" width="5.85546875" customWidth="1"/>
    <col min="2" max="2" width="41" customWidth="1"/>
    <col min="3" max="8" width="20.7109375" customWidth="1"/>
    <col min="9" max="208" width="11.42578125" customWidth="1"/>
    <col min="209" max="209" width="2.7109375" customWidth="1"/>
    <col min="210" max="210" width="5.5703125" customWidth="1"/>
    <col min="211" max="211" width="14.5703125" customWidth="1"/>
    <col min="212" max="212" width="11.85546875" customWidth="1"/>
    <col min="213" max="215" width="15.7109375" customWidth="1"/>
  </cols>
  <sheetData>
    <row r="1" spans="2:8" ht="81.75" customHeight="1" x14ac:dyDescent="0.25"/>
    <row r="2" spans="2:8" ht="12.75" customHeight="1" x14ac:dyDescent="0.25"/>
    <row r="3" spans="2:8" ht="18.75" customHeight="1" x14ac:dyDescent="0.25">
      <c r="B3" s="187" t="s">
        <v>94</v>
      </c>
      <c r="C3" s="187"/>
      <c r="D3" s="187"/>
      <c r="E3" s="187"/>
      <c r="F3" s="187"/>
      <c r="G3" s="187"/>
      <c r="H3" s="187"/>
    </row>
    <row r="4" spans="2:8" s="86" customFormat="1" ht="42" customHeight="1" x14ac:dyDescent="0.25">
      <c r="B4" s="213" t="s">
        <v>119</v>
      </c>
      <c r="C4" s="213"/>
      <c r="D4" s="213"/>
      <c r="E4" s="213"/>
      <c r="F4" s="213"/>
      <c r="G4" s="213"/>
      <c r="H4" s="213"/>
    </row>
    <row r="5" spans="2:8" ht="2.1" customHeight="1" x14ac:dyDescent="0.25">
      <c r="B5" s="112"/>
    </row>
    <row r="6" spans="2:8" ht="19.5" customHeight="1" x14ac:dyDescent="0.25">
      <c r="B6" s="38" t="s">
        <v>38</v>
      </c>
      <c r="C6" s="40"/>
      <c r="G6" s="40" t="s">
        <v>54</v>
      </c>
      <c r="H6" s="40" t="s">
        <v>53</v>
      </c>
    </row>
    <row r="7" spans="2:8" ht="34.5" customHeight="1" x14ac:dyDescent="0.25">
      <c r="B7" s="190" t="s">
        <v>51</v>
      </c>
      <c r="C7" s="190"/>
      <c r="D7" s="190"/>
      <c r="E7" s="190"/>
      <c r="F7" s="190"/>
      <c r="G7" s="190"/>
      <c r="H7" s="190"/>
    </row>
    <row r="8" spans="2:8" ht="18" customHeight="1" x14ac:dyDescent="0.25">
      <c r="B8" s="183" t="s">
        <v>40</v>
      </c>
      <c r="C8" s="183" t="s">
        <v>97</v>
      </c>
      <c r="D8" s="183"/>
      <c r="E8" s="183" t="s">
        <v>61</v>
      </c>
      <c r="F8" s="183"/>
      <c r="G8" s="183" t="s">
        <v>98</v>
      </c>
      <c r="H8" s="183"/>
    </row>
    <row r="9" spans="2:8" ht="18" customHeight="1" x14ac:dyDescent="0.25">
      <c r="B9" s="183"/>
      <c r="C9" s="111">
        <v>2020</v>
      </c>
      <c r="D9" s="111">
        <v>2021</v>
      </c>
      <c r="E9" s="111">
        <v>2020</v>
      </c>
      <c r="F9" s="111">
        <v>2021</v>
      </c>
      <c r="G9" s="111">
        <v>2020</v>
      </c>
      <c r="H9" s="111">
        <v>2021</v>
      </c>
    </row>
    <row r="10" spans="2:8" ht="18" customHeight="1" x14ac:dyDescent="0.25">
      <c r="B10" s="72" t="s">
        <v>59</v>
      </c>
      <c r="C10" s="73">
        <v>917289</v>
      </c>
      <c r="D10" s="73">
        <v>993172</v>
      </c>
      <c r="E10" s="73">
        <v>948941.3274065312</v>
      </c>
      <c r="F10" s="73">
        <v>982176.17125100491</v>
      </c>
      <c r="G10" s="73">
        <v>-31652.327406531142</v>
      </c>
      <c r="H10" s="73">
        <v>10995.828748995118</v>
      </c>
    </row>
    <row r="11" spans="2:8" ht="18" customHeight="1" x14ac:dyDescent="0.25">
      <c r="B11" s="68" t="s">
        <v>71</v>
      </c>
      <c r="C11" s="69">
        <v>424845</v>
      </c>
      <c r="D11" s="69">
        <v>440749</v>
      </c>
      <c r="E11" s="69">
        <v>437329.01486444985</v>
      </c>
      <c r="F11" s="69">
        <v>450445.99603929924</v>
      </c>
      <c r="G11" s="69">
        <v>-12484.014864449855</v>
      </c>
      <c r="H11" s="69">
        <v>-9696.9960392992361</v>
      </c>
    </row>
    <row r="12" spans="2:8" ht="18" customHeight="1" x14ac:dyDescent="0.25">
      <c r="B12" s="68" t="s">
        <v>72</v>
      </c>
      <c r="C12" s="69">
        <v>356602</v>
      </c>
      <c r="D12" s="69">
        <v>391165</v>
      </c>
      <c r="E12" s="69">
        <v>385964.21012183023</v>
      </c>
      <c r="F12" s="69">
        <v>398175.94425146625</v>
      </c>
      <c r="G12" s="69">
        <v>-29362.210121830227</v>
      </c>
      <c r="H12" s="69">
        <v>-7010.9442514662514</v>
      </c>
    </row>
    <row r="13" spans="2:8" ht="18" customHeight="1" x14ac:dyDescent="0.25">
      <c r="B13" s="68" t="s">
        <v>73</v>
      </c>
      <c r="C13" s="69">
        <v>135842</v>
      </c>
      <c r="D13" s="69">
        <v>161258</v>
      </c>
      <c r="E13" s="69">
        <v>125648.10242025106</v>
      </c>
      <c r="F13" s="69">
        <v>133554.23096023939</v>
      </c>
      <c r="G13" s="69">
        <v>10193.89757974894</v>
      </c>
      <c r="H13" s="69">
        <v>27703.769039760606</v>
      </c>
    </row>
    <row r="14" spans="2:8" ht="18" customHeight="1" x14ac:dyDescent="0.25">
      <c r="B14" s="72" t="s">
        <v>58</v>
      </c>
      <c r="C14" s="73">
        <v>2578948</v>
      </c>
      <c r="D14" s="73">
        <v>2601626</v>
      </c>
      <c r="E14" s="73">
        <v>2554903.9826968587</v>
      </c>
      <c r="F14" s="73">
        <v>2523795.1807192294</v>
      </c>
      <c r="G14" s="73">
        <v>24044.0173031413</v>
      </c>
      <c r="H14" s="73">
        <v>77830.819280770578</v>
      </c>
    </row>
    <row r="15" spans="2:8" ht="18" customHeight="1" x14ac:dyDescent="0.25">
      <c r="B15" s="68" t="s">
        <v>56</v>
      </c>
      <c r="C15" s="69">
        <v>202244</v>
      </c>
      <c r="D15" s="69">
        <v>197748</v>
      </c>
      <c r="E15" s="69">
        <v>195088.37666046876</v>
      </c>
      <c r="F15" s="69">
        <v>192695.46864740158</v>
      </c>
      <c r="G15" s="69">
        <v>7155.6233395312447</v>
      </c>
      <c r="H15" s="69">
        <v>5052.5313525984238</v>
      </c>
    </row>
    <row r="16" spans="2:8" ht="18" customHeight="1" x14ac:dyDescent="0.25">
      <c r="B16" s="68" t="s">
        <v>71</v>
      </c>
      <c r="C16" s="69">
        <v>1405461</v>
      </c>
      <c r="D16" s="69">
        <v>1432662</v>
      </c>
      <c r="E16" s="69">
        <v>1454018.6035933264</v>
      </c>
      <c r="F16" s="69">
        <v>1443147.1042419153</v>
      </c>
      <c r="G16" s="69">
        <v>-48557.603593326407</v>
      </c>
      <c r="H16" s="69">
        <v>-10485.10424191528</v>
      </c>
    </row>
    <row r="17" spans="2:8" ht="24" customHeight="1" x14ac:dyDescent="0.25">
      <c r="B17" s="68" t="s">
        <v>72</v>
      </c>
      <c r="C17" s="69">
        <v>971243</v>
      </c>
      <c r="D17" s="69">
        <v>971216</v>
      </c>
      <c r="E17" s="69">
        <v>905797.00244306354</v>
      </c>
      <c r="F17" s="69">
        <v>887952.60782991257</v>
      </c>
      <c r="G17" s="69">
        <v>65445.997556936461</v>
      </c>
      <c r="H17" s="69">
        <v>83263.392170087434</v>
      </c>
    </row>
    <row r="18" spans="2:8" ht="18" customHeight="1" x14ac:dyDescent="0.25">
      <c r="B18" s="68" t="s">
        <v>73</v>
      </c>
      <c r="C18" s="69">
        <v>0</v>
      </c>
      <c r="D18" s="69">
        <v>0</v>
      </c>
      <c r="E18" s="69">
        <v>0</v>
      </c>
      <c r="F18" s="69">
        <v>0</v>
      </c>
      <c r="G18" s="69">
        <v>0</v>
      </c>
      <c r="H18" s="69">
        <v>0</v>
      </c>
    </row>
    <row r="19" spans="2:8" ht="18" customHeight="1" x14ac:dyDescent="0.25">
      <c r="B19" s="72" t="s">
        <v>89</v>
      </c>
      <c r="C19" s="73">
        <v>3496237</v>
      </c>
      <c r="D19" s="73">
        <v>3594798</v>
      </c>
      <c r="E19" s="73">
        <v>3503845.3101033899</v>
      </c>
      <c r="F19" s="73">
        <v>3505971.3519702344</v>
      </c>
      <c r="G19" s="73">
        <v>-7608.310103389842</v>
      </c>
      <c r="H19" s="73">
        <v>88826.648029765696</v>
      </c>
    </row>
    <row r="20" spans="2:8" ht="17.45" customHeight="1" x14ac:dyDescent="0.3">
      <c r="B20" s="44" t="s">
        <v>78</v>
      </c>
      <c r="C20" s="33"/>
      <c r="D20" s="33"/>
      <c r="E20" s="33"/>
      <c r="F20" s="33"/>
      <c r="G20" s="33"/>
      <c r="H20" s="33"/>
    </row>
    <row r="21" spans="2:8" ht="17.45" customHeight="1" x14ac:dyDescent="0.3">
      <c r="B21" s="36"/>
    </row>
    <row r="22" spans="2:8" ht="41.25" customHeight="1" x14ac:dyDescent="0.25">
      <c r="B22" s="202" t="s">
        <v>120</v>
      </c>
      <c r="C22" s="203"/>
      <c r="D22" s="203"/>
      <c r="E22" s="203"/>
      <c r="F22" s="203"/>
      <c r="G22" s="203"/>
      <c r="H22" s="204"/>
    </row>
    <row r="23" spans="2:8" ht="23.1" customHeight="1" x14ac:dyDescent="0.25">
      <c r="B23" s="207" t="s">
        <v>62</v>
      </c>
      <c r="C23" s="208"/>
      <c r="D23" s="208"/>
      <c r="E23" s="208"/>
      <c r="F23" s="208"/>
      <c r="G23" s="208"/>
      <c r="H23" s="209"/>
    </row>
    <row r="24" spans="2:8" ht="15" customHeight="1" x14ac:dyDescent="0.25">
      <c r="B24" s="118"/>
      <c r="C24" s="119"/>
      <c r="D24" s="119"/>
      <c r="E24" s="119"/>
      <c r="F24" s="119"/>
      <c r="G24" s="119"/>
      <c r="H24" s="120"/>
    </row>
    <row r="25" spans="2:8" ht="35.1" customHeight="1" x14ac:dyDescent="0.25">
      <c r="B25" s="194" t="s">
        <v>121</v>
      </c>
      <c r="C25" s="195"/>
      <c r="D25" s="196"/>
      <c r="E25" s="195" t="s">
        <v>86</v>
      </c>
      <c r="F25" s="195"/>
      <c r="G25" s="195"/>
      <c r="H25" s="205"/>
    </row>
    <row r="26" spans="2:8" ht="21.95" customHeight="1" x14ac:dyDescent="0.25">
      <c r="B26" s="84"/>
      <c r="C26" s="85"/>
      <c r="D26" s="88"/>
      <c r="E26" s="85"/>
      <c r="F26" s="85"/>
      <c r="G26" s="86"/>
      <c r="H26" s="87"/>
    </row>
    <row r="27" spans="2:8" ht="21.95" customHeight="1" x14ac:dyDescent="0.25">
      <c r="B27" s="90" t="str">
        <f>B10</f>
        <v>Sector privado</v>
      </c>
      <c r="C27" s="91" t="str">
        <f>$C$8</f>
        <v>Situación real</v>
      </c>
      <c r="D27" s="99" t="str">
        <f>$E$8</f>
        <v>Escenario sin COVID-19</v>
      </c>
      <c r="E27" s="85"/>
      <c r="F27" s="92" t="str">
        <f>B14</f>
        <v>Sector público</v>
      </c>
      <c r="G27" s="91" t="str">
        <f>$C$8</f>
        <v>Situación real</v>
      </c>
      <c r="H27" s="100" t="str">
        <f>$E$8</f>
        <v>Escenario sin COVID-19</v>
      </c>
    </row>
    <row r="28" spans="2:8" ht="21.95" customHeight="1" x14ac:dyDescent="0.25">
      <c r="B28" s="93" t="str">
        <f>B11</f>
        <v>Actividades de hospitales</v>
      </c>
      <c r="C28" s="94">
        <f>-C11</f>
        <v>-424845</v>
      </c>
      <c r="D28" s="95">
        <f>E11</f>
        <v>437329.01486444985</v>
      </c>
      <c r="E28" s="85"/>
      <c r="F28" s="96" t="str">
        <f>B15</f>
        <v>Regulación</v>
      </c>
      <c r="G28" s="96">
        <f>-C15</f>
        <v>-202244</v>
      </c>
      <c r="H28" s="97">
        <f>+E15</f>
        <v>195088.37666046876</v>
      </c>
    </row>
    <row r="29" spans="2:8" ht="21.95" customHeight="1" x14ac:dyDescent="0.25">
      <c r="B29" s="93" t="str">
        <f>B12</f>
        <v>Actividades de centros ambulatorios</v>
      </c>
      <c r="C29" s="94">
        <f>-C12</f>
        <v>-356602</v>
      </c>
      <c r="D29" s="95">
        <f>E12</f>
        <v>385964.21012183023</v>
      </c>
      <c r="E29" s="85"/>
      <c r="F29" s="96" t="str">
        <f>B16</f>
        <v>Actividades de hospitales</v>
      </c>
      <c r="G29" s="96">
        <f>-C16</f>
        <v>-1405461</v>
      </c>
      <c r="H29" s="97">
        <f>+E16</f>
        <v>1454018.6035933264</v>
      </c>
    </row>
    <row r="30" spans="2:8" ht="21.95" customHeight="1" x14ac:dyDescent="0.25">
      <c r="B30" s="93" t="str">
        <f>B13</f>
        <v xml:space="preserve">Otras actividades </v>
      </c>
      <c r="C30" s="94">
        <f>-C13</f>
        <v>-135842</v>
      </c>
      <c r="D30" s="95">
        <f>E13</f>
        <v>125648.10242025106</v>
      </c>
      <c r="E30" s="85"/>
      <c r="F30" s="96" t="str">
        <f>B17</f>
        <v>Actividades de centros ambulatorios</v>
      </c>
      <c r="G30" s="96">
        <f>-C17</f>
        <v>-971243</v>
      </c>
      <c r="H30" s="97">
        <f>+E17</f>
        <v>905797.00244306354</v>
      </c>
    </row>
    <row r="31" spans="2:8" ht="21.95" customHeight="1" x14ac:dyDescent="0.25">
      <c r="B31" s="101"/>
      <c r="C31" s="102"/>
      <c r="D31" s="103"/>
      <c r="E31" s="85"/>
      <c r="F31" s="96" t="str">
        <f>B18</f>
        <v xml:space="preserve">Otras actividades </v>
      </c>
      <c r="G31" s="96">
        <f>-C18</f>
        <v>0</v>
      </c>
      <c r="H31" s="97">
        <f>+E18</f>
        <v>0</v>
      </c>
    </row>
    <row r="32" spans="2:8" ht="24.95" customHeight="1" x14ac:dyDescent="0.25">
      <c r="B32" s="84"/>
      <c r="C32" s="85"/>
      <c r="D32" s="88"/>
      <c r="E32" s="85"/>
      <c r="F32" s="85"/>
      <c r="G32" s="86"/>
      <c r="H32" s="87"/>
    </row>
    <row r="33" spans="2:8" ht="20.100000000000001" customHeight="1" x14ac:dyDescent="0.25">
      <c r="B33" s="84"/>
      <c r="C33" s="85"/>
      <c r="D33" s="85"/>
      <c r="E33" s="85"/>
      <c r="F33" s="85"/>
      <c r="G33" s="86"/>
      <c r="H33" s="87"/>
    </row>
    <row r="34" spans="2:8" ht="23.1" customHeight="1" x14ac:dyDescent="0.25">
      <c r="B34" s="210" t="s">
        <v>60</v>
      </c>
      <c r="C34" s="211"/>
      <c r="D34" s="211"/>
      <c r="E34" s="211"/>
      <c r="F34" s="211"/>
      <c r="G34" s="211"/>
      <c r="H34" s="212"/>
    </row>
    <row r="35" spans="2:8" ht="15" customHeight="1" x14ac:dyDescent="0.25">
      <c r="B35" s="122"/>
      <c r="C35" s="119"/>
      <c r="D35" s="119"/>
      <c r="E35" s="119"/>
      <c r="F35" s="119"/>
      <c r="G35" s="119"/>
      <c r="H35" s="123"/>
    </row>
    <row r="36" spans="2:8" ht="35.1" customHeight="1" x14ac:dyDescent="0.25">
      <c r="B36" s="206" t="s">
        <v>85</v>
      </c>
      <c r="C36" s="195"/>
      <c r="D36" s="196"/>
      <c r="E36" s="195" t="s">
        <v>86</v>
      </c>
      <c r="F36" s="195"/>
      <c r="G36" s="195"/>
      <c r="H36" s="198"/>
    </row>
    <row r="37" spans="2:8" ht="21.95" customHeight="1" x14ac:dyDescent="0.25">
      <c r="B37" s="124"/>
      <c r="C37" s="85"/>
      <c r="D37" s="88"/>
      <c r="E37" s="85"/>
      <c r="F37" s="85"/>
      <c r="G37" s="86"/>
      <c r="H37" s="125"/>
    </row>
    <row r="38" spans="2:8" ht="21.95" customHeight="1" x14ac:dyDescent="0.25">
      <c r="B38" s="126" t="str">
        <f>B27</f>
        <v>Sector privado</v>
      </c>
      <c r="C38" s="91" t="str">
        <f>$C$8</f>
        <v>Situación real</v>
      </c>
      <c r="D38" s="99" t="str">
        <f>$E$8</f>
        <v>Escenario sin COVID-19</v>
      </c>
      <c r="E38" s="98"/>
      <c r="F38" s="92" t="str">
        <f>F27</f>
        <v>Sector público</v>
      </c>
      <c r="G38" s="91" t="str">
        <f>$C$8</f>
        <v>Situación real</v>
      </c>
      <c r="H38" s="127" t="str">
        <f>$E$8</f>
        <v>Escenario sin COVID-19</v>
      </c>
    </row>
    <row r="39" spans="2:8" ht="21.95" customHeight="1" x14ac:dyDescent="0.25">
      <c r="B39" s="128" t="str">
        <f>B28</f>
        <v>Actividades de hospitales</v>
      </c>
      <c r="C39" s="94">
        <f>-D11</f>
        <v>-440749</v>
      </c>
      <c r="D39" s="95">
        <f>+F11</f>
        <v>450445.99603929924</v>
      </c>
      <c r="E39" s="98"/>
      <c r="F39" s="96" t="str">
        <f>F28</f>
        <v>Regulación</v>
      </c>
      <c r="G39" s="96">
        <f>-D15</f>
        <v>-197748</v>
      </c>
      <c r="H39" s="129">
        <f>+F15</f>
        <v>192695.46864740158</v>
      </c>
    </row>
    <row r="40" spans="2:8" ht="21.95" customHeight="1" x14ac:dyDescent="0.25">
      <c r="B40" s="128" t="str">
        <f>B29</f>
        <v>Actividades de centros ambulatorios</v>
      </c>
      <c r="C40" s="94">
        <f>-D12</f>
        <v>-391165</v>
      </c>
      <c r="D40" s="95">
        <f>+F12</f>
        <v>398175.94425146625</v>
      </c>
      <c r="E40" s="98"/>
      <c r="F40" s="96" t="str">
        <f>F29</f>
        <v>Actividades de hospitales</v>
      </c>
      <c r="G40" s="96">
        <f>-D16</f>
        <v>-1432662</v>
      </c>
      <c r="H40" s="129">
        <f>+F16</f>
        <v>1443147.1042419153</v>
      </c>
    </row>
    <row r="41" spans="2:8" ht="21.95" customHeight="1" x14ac:dyDescent="0.25">
      <c r="B41" s="128" t="str">
        <f>B30</f>
        <v xml:space="preserve">Otras actividades </v>
      </c>
      <c r="C41" s="94">
        <f>-D13</f>
        <v>-161258</v>
      </c>
      <c r="D41" s="95">
        <f>+F13</f>
        <v>133554.23096023939</v>
      </c>
      <c r="E41" s="98"/>
      <c r="F41" s="96" t="str">
        <f>F30</f>
        <v>Actividades de centros ambulatorios</v>
      </c>
      <c r="G41" s="96">
        <f>-D17</f>
        <v>-971216</v>
      </c>
      <c r="H41" s="129">
        <f>+F17</f>
        <v>887952.60782991257</v>
      </c>
    </row>
    <row r="42" spans="2:8" ht="21.95" customHeight="1" x14ac:dyDescent="0.25">
      <c r="B42" s="130"/>
      <c r="C42" s="104"/>
      <c r="D42" s="105"/>
      <c r="E42" s="98"/>
      <c r="F42" s="96" t="str">
        <f>F31</f>
        <v xml:space="preserve">Otras actividades </v>
      </c>
      <c r="G42" s="96">
        <f>-D18</f>
        <v>0</v>
      </c>
      <c r="H42" s="129">
        <f>+F18</f>
        <v>0</v>
      </c>
    </row>
    <row r="43" spans="2:8" ht="24.95" customHeight="1" x14ac:dyDescent="0.25">
      <c r="B43" s="131"/>
      <c r="C43" s="83"/>
      <c r="D43" s="89"/>
      <c r="E43" s="86"/>
      <c r="F43" s="82"/>
      <c r="G43" s="82"/>
      <c r="H43" s="132"/>
    </row>
    <row r="44" spans="2:8" ht="20.100000000000001" customHeight="1" x14ac:dyDescent="0.25">
      <c r="B44" s="133"/>
      <c r="C44" s="134"/>
      <c r="D44" s="134"/>
      <c r="E44" s="134"/>
      <c r="F44" s="134"/>
      <c r="G44" s="135"/>
      <c r="H44" s="136"/>
    </row>
    <row r="45" spans="2:8" ht="21.95" customHeight="1" x14ac:dyDescent="0.3">
      <c r="B45" s="81" t="s">
        <v>52</v>
      </c>
      <c r="C45" s="85"/>
      <c r="D45" s="85"/>
      <c r="E45" s="85"/>
      <c r="F45" s="85"/>
      <c r="G45" s="86"/>
      <c r="H45" s="86"/>
    </row>
    <row r="46" spans="2:8" ht="33.75" customHeight="1" x14ac:dyDescent="0.25">
      <c r="B46" s="85"/>
      <c r="C46" s="85"/>
      <c r="D46" s="85"/>
      <c r="E46" s="85"/>
      <c r="F46" s="85"/>
      <c r="G46" s="86"/>
      <c r="H46" s="86"/>
    </row>
    <row r="47" spans="2:8" ht="24.75" customHeight="1" x14ac:dyDescent="0.25">
      <c r="B47" s="199" t="s">
        <v>122</v>
      </c>
      <c r="C47" s="200"/>
      <c r="D47" s="200"/>
      <c r="E47" s="200"/>
      <c r="F47" s="200"/>
      <c r="G47" s="200"/>
      <c r="H47" s="201"/>
    </row>
    <row r="48" spans="2:8" ht="44.25" customHeight="1" x14ac:dyDescent="0.25">
      <c r="B48" s="137"/>
      <c r="C48" s="138"/>
      <c r="D48" s="138"/>
      <c r="E48" s="138"/>
      <c r="F48" s="138"/>
      <c r="G48" s="138"/>
      <c r="H48" s="139"/>
    </row>
    <row r="49" spans="2:8" ht="39.950000000000003" customHeight="1" x14ac:dyDescent="0.25">
      <c r="B49" s="140"/>
      <c r="C49" s="144"/>
      <c r="D49" s="144" t="s">
        <v>62</v>
      </c>
      <c r="E49" s="144" t="s">
        <v>60</v>
      </c>
      <c r="F49" s="121"/>
      <c r="G49" s="121"/>
      <c r="H49" s="141"/>
    </row>
    <row r="50" spans="2:8" ht="39.950000000000003" customHeight="1" x14ac:dyDescent="0.25">
      <c r="B50" s="140"/>
      <c r="C50" s="145" t="s">
        <v>123</v>
      </c>
      <c r="D50" s="146">
        <f>G10/1000</f>
        <v>-31.652327406531143</v>
      </c>
      <c r="E50" s="146">
        <f>H10/1000</f>
        <v>10.995828748995118</v>
      </c>
      <c r="F50" s="121"/>
      <c r="G50" s="121"/>
      <c r="H50" s="141"/>
    </row>
    <row r="51" spans="2:8" ht="39.950000000000003" customHeight="1" x14ac:dyDescent="0.25">
      <c r="B51" s="140"/>
      <c r="C51" s="145" t="s">
        <v>124</v>
      </c>
      <c r="D51" s="146">
        <f>G14/1000</f>
        <v>24.044017303141299</v>
      </c>
      <c r="E51" s="146">
        <f>H14/1000</f>
        <v>77.830819280770584</v>
      </c>
      <c r="F51" s="121"/>
      <c r="G51" s="121"/>
      <c r="H51" s="141"/>
    </row>
    <row r="52" spans="2:8" ht="39.950000000000003" customHeight="1" x14ac:dyDescent="0.25">
      <c r="B52" s="124"/>
      <c r="C52" s="148" t="s">
        <v>64</v>
      </c>
      <c r="D52" s="149">
        <f>D50+D51</f>
        <v>-7.6083101033898437</v>
      </c>
      <c r="E52" s="149">
        <f>E50+E51</f>
        <v>88.826648029765707</v>
      </c>
      <c r="F52" s="85"/>
      <c r="G52" s="86"/>
      <c r="H52" s="125"/>
    </row>
    <row r="53" spans="2:8" x14ac:dyDescent="0.25">
      <c r="B53" s="142"/>
      <c r="C53" s="86"/>
      <c r="D53" s="86"/>
      <c r="E53" s="86"/>
      <c r="F53" s="86"/>
      <c r="G53" s="86"/>
      <c r="H53" s="125"/>
    </row>
    <row r="54" spans="2:8" x14ac:dyDescent="0.25">
      <c r="B54" s="142"/>
      <c r="C54" s="86"/>
      <c r="D54" s="86"/>
      <c r="E54" s="86"/>
      <c r="F54" s="86"/>
      <c r="G54" s="86"/>
      <c r="H54" s="125"/>
    </row>
    <row r="55" spans="2:8" x14ac:dyDescent="0.25">
      <c r="B55" s="142"/>
      <c r="C55" s="86"/>
      <c r="D55" s="86"/>
      <c r="E55" s="86"/>
      <c r="F55" s="86"/>
      <c r="G55" s="86"/>
      <c r="H55" s="125"/>
    </row>
    <row r="56" spans="2:8" x14ac:dyDescent="0.25">
      <c r="B56" s="143"/>
      <c r="C56" s="135"/>
      <c r="D56" s="135"/>
      <c r="E56" s="135"/>
      <c r="F56" s="135"/>
      <c r="G56" s="135"/>
      <c r="H56" s="136"/>
    </row>
    <row r="57" spans="2:8" ht="22.5" customHeight="1" x14ac:dyDescent="0.3">
      <c r="B57" s="81" t="s">
        <v>52</v>
      </c>
    </row>
  </sheetData>
  <sheetProtection selectLockedCells="1" selectUnlockedCells="1"/>
  <mergeCells count="15">
    <mergeCell ref="B47:H47"/>
    <mergeCell ref="B22:H22"/>
    <mergeCell ref="B23:H23"/>
    <mergeCell ref="B25:D25"/>
    <mergeCell ref="E25:H25"/>
    <mergeCell ref="B34:H34"/>
    <mergeCell ref="B36:D36"/>
    <mergeCell ref="E36:H36"/>
    <mergeCell ref="B3:H3"/>
    <mergeCell ref="B4:H4"/>
    <mergeCell ref="B7:H7"/>
    <mergeCell ref="B8:B9"/>
    <mergeCell ref="C8:D8"/>
    <mergeCell ref="E8:F8"/>
    <mergeCell ref="G8:H8"/>
  </mergeCells>
  <hyperlinks>
    <hyperlink ref="B6" location="Indice!A1" display="Índice"/>
    <hyperlink ref="H6" location="'2.1_Regulación'!A1" display="Siguiente"/>
    <hyperlink ref="G6" location="'1.4_Val_agre'!A1" display="Anterior"/>
  </hyperlinks>
  <pageMargins left="0.25" right="0.25" top="0.75" bottom="0.75" header="0.3" footer="0.3"/>
  <pageSetup paperSize="9" scale="43" orientation="portrait" horizontalDpi="4294967293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14"/>
  <sheetViews>
    <sheetView showGridLines="0" showZeros="0" zoomScale="70" zoomScaleNormal="70" zoomScaleSheetLayoutView="100" workbookViewId="0">
      <selection activeCell="J6" sqref="J6"/>
    </sheetView>
  </sheetViews>
  <sheetFormatPr baseColWidth="10" defaultRowHeight="15" x14ac:dyDescent="0.25"/>
  <cols>
    <col min="1" max="1" width="5.85546875" customWidth="1"/>
    <col min="2" max="2" width="30.7109375" customWidth="1"/>
    <col min="3" max="11" width="15.5703125" customWidth="1"/>
    <col min="12" max="12" width="11.42578125" customWidth="1"/>
    <col min="13" max="14" width="14.28515625" customWidth="1"/>
    <col min="15" max="228" width="11.42578125" customWidth="1"/>
    <col min="229" max="229" width="2.7109375" customWidth="1"/>
    <col min="230" max="230" width="5.5703125" customWidth="1"/>
    <col min="231" max="231" width="14.5703125" customWidth="1"/>
    <col min="232" max="232" width="11.85546875" customWidth="1"/>
    <col min="233" max="235" width="15.7109375" customWidth="1"/>
  </cols>
  <sheetData>
    <row r="1" spans="2:13" ht="75" customHeight="1" x14ac:dyDescent="0.25"/>
    <row r="2" spans="2:13" ht="18.75" customHeight="1" x14ac:dyDescent="0.25"/>
    <row r="3" spans="2:13" ht="18.75" customHeight="1" x14ac:dyDescent="0.25">
      <c r="B3" s="187" t="s">
        <v>92</v>
      </c>
      <c r="C3" s="187"/>
      <c r="D3" s="187"/>
      <c r="E3" s="187"/>
      <c r="F3" s="187"/>
      <c r="G3" s="187"/>
      <c r="H3" s="187"/>
      <c r="I3" s="187"/>
      <c r="J3" s="187"/>
      <c r="K3" s="187"/>
    </row>
    <row r="4" spans="2:13" ht="42" customHeight="1" x14ac:dyDescent="0.25">
      <c r="B4" s="188" t="s">
        <v>152</v>
      </c>
      <c r="C4" s="188"/>
      <c r="D4" s="188"/>
      <c r="E4" s="188"/>
      <c r="F4" s="188"/>
      <c r="G4" s="188"/>
      <c r="H4" s="188"/>
      <c r="I4" s="188"/>
      <c r="J4" s="188"/>
      <c r="K4" s="188"/>
    </row>
    <row r="5" spans="2:13" ht="10.5" customHeight="1" x14ac:dyDescent="0.25">
      <c r="B5" s="107"/>
    </row>
    <row r="6" spans="2:13" ht="19.5" customHeight="1" x14ac:dyDescent="0.25">
      <c r="B6" s="38" t="s">
        <v>38</v>
      </c>
      <c r="H6" s="40"/>
      <c r="J6" s="40" t="s">
        <v>54</v>
      </c>
      <c r="K6" s="40" t="s">
        <v>53</v>
      </c>
    </row>
    <row r="7" spans="2:13" ht="23.25" customHeight="1" x14ac:dyDescent="0.25">
      <c r="B7" s="189" t="s">
        <v>51</v>
      </c>
      <c r="C7" s="189"/>
      <c r="D7" s="189"/>
      <c r="E7" s="189"/>
      <c r="F7" s="189"/>
      <c r="G7" s="189"/>
      <c r="H7" s="189"/>
      <c r="I7" s="189"/>
      <c r="J7" s="189"/>
      <c r="K7" s="189"/>
    </row>
    <row r="8" spans="2:13" ht="15.75" customHeight="1" x14ac:dyDescent="0.25">
      <c r="B8" s="108"/>
      <c r="C8" s="108"/>
      <c r="D8" s="108"/>
      <c r="E8" s="108"/>
      <c r="F8" s="108"/>
      <c r="G8" s="108"/>
      <c r="H8" s="108"/>
      <c r="I8" s="108"/>
      <c r="J8" s="108"/>
    </row>
    <row r="9" spans="2:13" ht="18" customHeight="1" x14ac:dyDescent="0.25">
      <c r="B9" s="182" t="s">
        <v>58</v>
      </c>
      <c r="C9" s="182"/>
      <c r="D9" s="182"/>
      <c r="E9" s="182"/>
      <c r="F9" s="182"/>
      <c r="G9" s="182"/>
      <c r="H9" s="182"/>
      <c r="I9" s="182"/>
      <c r="J9" s="182"/>
      <c r="K9" s="182"/>
      <c r="L9" s="63"/>
      <c r="M9" s="57"/>
    </row>
    <row r="10" spans="2:13" ht="18" customHeight="1" x14ac:dyDescent="0.25">
      <c r="B10" s="183" t="s">
        <v>40</v>
      </c>
      <c r="C10" s="184" t="s">
        <v>70</v>
      </c>
      <c r="D10" s="185"/>
      <c r="E10" s="185"/>
      <c r="F10" s="185"/>
      <c r="G10" s="185"/>
      <c r="H10" s="185"/>
      <c r="I10" s="186"/>
      <c r="J10" s="183" t="s">
        <v>61</v>
      </c>
      <c r="K10" s="183"/>
      <c r="L10" s="63"/>
      <c r="M10" s="57"/>
    </row>
    <row r="11" spans="2:13" ht="18" customHeight="1" x14ac:dyDescent="0.25">
      <c r="B11" s="183"/>
      <c r="C11" s="109">
        <v>2015</v>
      </c>
      <c r="D11" s="109">
        <v>2016</v>
      </c>
      <c r="E11" s="109">
        <v>2017</v>
      </c>
      <c r="F11" s="109">
        <v>2018</v>
      </c>
      <c r="G11" s="109">
        <v>2019</v>
      </c>
      <c r="H11" s="109">
        <v>2020</v>
      </c>
      <c r="I11" s="109">
        <v>2021</v>
      </c>
      <c r="J11" s="109">
        <v>2020</v>
      </c>
      <c r="K11" s="109">
        <v>2021</v>
      </c>
      <c r="L11" s="63"/>
      <c r="M11" s="39"/>
    </row>
    <row r="12" spans="2:13" ht="19.5" customHeight="1" x14ac:dyDescent="0.25">
      <c r="B12" s="68" t="s">
        <v>63</v>
      </c>
      <c r="C12" s="69">
        <v>352357</v>
      </c>
      <c r="D12" s="69">
        <v>327453</v>
      </c>
      <c r="E12" s="69">
        <v>361207</v>
      </c>
      <c r="F12" s="69">
        <v>343492</v>
      </c>
      <c r="G12" s="69">
        <v>298843</v>
      </c>
      <c r="H12" s="69">
        <v>313609</v>
      </c>
      <c r="I12" s="69">
        <v>670044</v>
      </c>
      <c r="J12" s="69">
        <v>287888.36177512177</v>
      </c>
      <c r="K12" s="69">
        <v>277335.28590451635</v>
      </c>
      <c r="L12" s="63"/>
      <c r="M12" s="39"/>
    </row>
    <row r="13" spans="2:13" ht="19.5" customHeight="1" x14ac:dyDescent="0.25">
      <c r="B13" s="70" t="s">
        <v>66</v>
      </c>
      <c r="C13" s="69">
        <v>96270</v>
      </c>
      <c r="D13" s="69">
        <v>81283</v>
      </c>
      <c r="E13" s="69">
        <v>89313</v>
      </c>
      <c r="F13" s="69">
        <v>85300</v>
      </c>
      <c r="G13" s="69">
        <v>61770</v>
      </c>
      <c r="H13" s="69">
        <v>66596</v>
      </c>
      <c r="I13" s="69">
        <v>385769</v>
      </c>
      <c r="J13" s="69">
        <v>55937.86333582177</v>
      </c>
      <c r="K13" s="69">
        <v>50656.379384443469</v>
      </c>
      <c r="L13" s="63"/>
      <c r="M13" s="39"/>
    </row>
    <row r="14" spans="2:13" ht="19.5" customHeight="1" x14ac:dyDescent="0.25">
      <c r="B14" s="70" t="s">
        <v>65</v>
      </c>
      <c r="C14" s="69">
        <v>256087</v>
      </c>
      <c r="D14" s="69">
        <v>246170</v>
      </c>
      <c r="E14" s="69">
        <v>271894</v>
      </c>
      <c r="F14" s="69">
        <v>258192</v>
      </c>
      <c r="G14" s="69">
        <v>237073</v>
      </c>
      <c r="H14" s="69">
        <v>247013</v>
      </c>
      <c r="I14" s="69">
        <v>284275</v>
      </c>
      <c r="J14" s="69">
        <v>231950.49843929999</v>
      </c>
      <c r="K14" s="69">
        <v>226678.90652007289</v>
      </c>
      <c r="L14" s="63"/>
      <c r="M14" s="39"/>
    </row>
    <row r="15" spans="2:13" ht="19.5" customHeight="1" x14ac:dyDescent="0.25">
      <c r="B15" s="68" t="s">
        <v>64</v>
      </c>
      <c r="C15" s="69">
        <v>210318</v>
      </c>
      <c r="D15" s="69">
        <v>201595</v>
      </c>
      <c r="E15" s="69">
        <v>226129</v>
      </c>
      <c r="F15" s="69">
        <v>220115</v>
      </c>
      <c r="G15" s="69">
        <v>197511</v>
      </c>
      <c r="H15" s="69">
        <v>202244</v>
      </c>
      <c r="I15" s="69">
        <v>197748</v>
      </c>
      <c r="J15" s="69">
        <v>195088.37666046876</v>
      </c>
      <c r="K15" s="69">
        <v>192695.46864740158</v>
      </c>
      <c r="L15" s="63"/>
      <c r="M15" s="39"/>
    </row>
    <row r="16" spans="2:13" ht="16.5" x14ac:dyDescent="0.3">
      <c r="B16" s="44" t="s">
        <v>78</v>
      </c>
      <c r="D16" s="53"/>
      <c r="F16" s="53"/>
      <c r="G16" s="56"/>
      <c r="H16" s="56"/>
      <c r="I16" s="56"/>
      <c r="L16" s="63"/>
      <c r="M16" s="39"/>
    </row>
    <row r="17" spans="2:13" x14ac:dyDescent="0.25">
      <c r="D17" s="43"/>
      <c r="F17" s="43"/>
      <c r="G17" s="43"/>
      <c r="J17" s="56"/>
      <c r="L17" s="63"/>
      <c r="M17" s="57"/>
    </row>
    <row r="18" spans="2:13" x14ac:dyDescent="0.25">
      <c r="L18" s="63"/>
      <c r="M18" s="57"/>
    </row>
    <row r="21" spans="2:13" ht="42" customHeight="1" x14ac:dyDescent="0.25">
      <c r="B21" s="180" t="s">
        <v>165</v>
      </c>
      <c r="C21" s="181"/>
      <c r="D21" s="181"/>
      <c r="E21" s="181"/>
      <c r="F21" s="181"/>
      <c r="G21" s="181"/>
      <c r="H21" s="181"/>
      <c r="I21" s="181"/>
      <c r="J21" s="181"/>
      <c r="K21" s="181"/>
    </row>
    <row r="23" spans="2:13" x14ac:dyDescent="0.25"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</row>
    <row r="24" spans="2:13" x14ac:dyDescent="0.25">
      <c r="B24" s="110" t="str">
        <f>+B12</f>
        <v>Producción</v>
      </c>
      <c r="C24" s="39">
        <v>2015</v>
      </c>
      <c r="D24" s="39">
        <v>2016</v>
      </c>
      <c r="E24" s="39">
        <v>2017</v>
      </c>
      <c r="F24" s="39">
        <v>2018</v>
      </c>
      <c r="G24" s="39">
        <v>2019</v>
      </c>
      <c r="H24" s="39">
        <v>2020</v>
      </c>
      <c r="I24" s="39">
        <v>2021</v>
      </c>
      <c r="J24" s="33"/>
      <c r="K24" s="33"/>
      <c r="L24" s="33"/>
    </row>
    <row r="25" spans="2:13" x14ac:dyDescent="0.25">
      <c r="B25" s="110" t="s">
        <v>97</v>
      </c>
      <c r="C25" s="51">
        <f>C12</f>
        <v>352357</v>
      </c>
      <c r="D25" s="51">
        <f t="shared" ref="D25:I25" si="0">D12</f>
        <v>327453</v>
      </c>
      <c r="E25" s="51">
        <f t="shared" si="0"/>
        <v>361207</v>
      </c>
      <c r="F25" s="51">
        <f t="shared" si="0"/>
        <v>343492</v>
      </c>
      <c r="G25" s="51">
        <f t="shared" si="0"/>
        <v>298843</v>
      </c>
      <c r="H25" s="51">
        <f t="shared" si="0"/>
        <v>313609</v>
      </c>
      <c r="I25" s="51">
        <f t="shared" si="0"/>
        <v>670044</v>
      </c>
      <c r="J25" s="33"/>
      <c r="K25" s="33"/>
      <c r="L25" s="33"/>
    </row>
    <row r="26" spans="2:13" x14ac:dyDescent="0.25">
      <c r="B26" s="39" t="str">
        <f>J10</f>
        <v>Escenario sin COVID-19</v>
      </c>
      <c r="C26" s="51">
        <f>C25</f>
        <v>352357</v>
      </c>
      <c r="D26" s="51">
        <f>D25</f>
        <v>327453</v>
      </c>
      <c r="E26" s="51">
        <f>E25</f>
        <v>361207</v>
      </c>
      <c r="F26" s="51">
        <f>F25</f>
        <v>343492</v>
      </c>
      <c r="G26" s="51">
        <f>G25</f>
        <v>298843</v>
      </c>
      <c r="H26" s="51">
        <f>J12</f>
        <v>287888.36177512177</v>
      </c>
      <c r="I26" s="51">
        <f>K12</f>
        <v>277335.28590451635</v>
      </c>
      <c r="J26" s="33"/>
      <c r="K26" s="33"/>
      <c r="L26" s="33"/>
    </row>
    <row r="27" spans="2:13" x14ac:dyDescent="0.25"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2:13" x14ac:dyDescent="0.25"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</row>
    <row r="29" spans="2:13" x14ac:dyDescent="0.25"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</row>
    <row r="30" spans="2:13" x14ac:dyDescent="0.25"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</row>
    <row r="31" spans="2:13" x14ac:dyDescent="0.25"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</row>
    <row r="39" spans="2:11" ht="15.75" x14ac:dyDescent="0.3">
      <c r="B39" s="36" t="s">
        <v>52</v>
      </c>
    </row>
    <row r="46" spans="2:11" ht="42" customHeight="1" x14ac:dyDescent="0.25">
      <c r="B46" s="180" t="s">
        <v>166</v>
      </c>
      <c r="C46" s="181"/>
      <c r="D46" s="181"/>
      <c r="E46" s="181"/>
      <c r="F46" s="181"/>
      <c r="G46" s="181"/>
      <c r="H46" s="181"/>
      <c r="I46" s="181"/>
      <c r="J46" s="181"/>
      <c r="K46" s="181"/>
    </row>
    <row r="48" spans="2:11" x14ac:dyDescent="0.25">
      <c r="B48" s="33"/>
      <c r="C48" s="33"/>
      <c r="D48" s="33"/>
      <c r="E48" s="33"/>
      <c r="F48" s="33"/>
      <c r="G48" s="33"/>
      <c r="H48" s="33"/>
      <c r="I48" s="33"/>
    </row>
    <row r="49" spans="2:11" x14ac:dyDescent="0.25">
      <c r="B49" s="110" t="str">
        <f>B13</f>
        <v xml:space="preserve">  Consumo intermedio</v>
      </c>
      <c r="C49" s="39">
        <v>2015</v>
      </c>
      <c r="D49" s="39">
        <v>2016</v>
      </c>
      <c r="E49" s="39">
        <v>2017</v>
      </c>
      <c r="F49" s="39">
        <v>2018</v>
      </c>
      <c r="G49" s="39">
        <v>2019</v>
      </c>
      <c r="H49" s="39">
        <v>2020</v>
      </c>
      <c r="I49" s="39">
        <v>2021</v>
      </c>
      <c r="J49" s="45"/>
      <c r="K49" s="45"/>
    </row>
    <row r="50" spans="2:11" x14ac:dyDescent="0.25">
      <c r="B50" s="110" t="str">
        <f>B25</f>
        <v>Situación real</v>
      </c>
      <c r="C50" s="51">
        <f>C13</f>
        <v>96270</v>
      </c>
      <c r="D50" s="51">
        <f t="shared" ref="D50:I50" si="1">D13</f>
        <v>81283</v>
      </c>
      <c r="E50" s="51">
        <f t="shared" si="1"/>
        <v>89313</v>
      </c>
      <c r="F50" s="51">
        <f t="shared" si="1"/>
        <v>85300</v>
      </c>
      <c r="G50" s="51">
        <f t="shared" si="1"/>
        <v>61770</v>
      </c>
      <c r="H50" s="51">
        <f t="shared" si="1"/>
        <v>66596</v>
      </c>
      <c r="I50" s="51">
        <f t="shared" si="1"/>
        <v>385769</v>
      </c>
      <c r="J50" s="45"/>
      <c r="K50" s="45"/>
    </row>
    <row r="51" spans="2:11" x14ac:dyDescent="0.25">
      <c r="B51" s="39" t="str">
        <f>B26</f>
        <v>Escenario sin COVID-19</v>
      </c>
      <c r="C51" s="51">
        <f>C50</f>
        <v>96270</v>
      </c>
      <c r="D51" s="51">
        <f>D50</f>
        <v>81283</v>
      </c>
      <c r="E51" s="51">
        <f>E50</f>
        <v>89313</v>
      </c>
      <c r="F51" s="51">
        <f>F50</f>
        <v>85300</v>
      </c>
      <c r="G51" s="51">
        <f>G50</f>
        <v>61770</v>
      </c>
      <c r="H51" s="51">
        <f>+J13</f>
        <v>55937.86333582177</v>
      </c>
      <c r="I51" s="51">
        <f>+K13</f>
        <v>50656.379384443469</v>
      </c>
      <c r="J51" s="45"/>
      <c r="K51" s="45"/>
    </row>
    <row r="64" spans="2:11" ht="15.75" x14ac:dyDescent="0.3">
      <c r="B64" s="36" t="s">
        <v>52</v>
      </c>
    </row>
    <row r="71" spans="2:11" ht="42" customHeight="1" x14ac:dyDescent="0.25">
      <c r="B71" s="180" t="s">
        <v>167</v>
      </c>
      <c r="C71" s="181"/>
      <c r="D71" s="181"/>
      <c r="E71" s="181"/>
      <c r="F71" s="181"/>
      <c r="G71" s="181"/>
      <c r="H71" s="181"/>
      <c r="I71" s="181"/>
      <c r="J71" s="181"/>
      <c r="K71" s="181"/>
    </row>
    <row r="73" spans="2:11" x14ac:dyDescent="0.25">
      <c r="B73" s="39"/>
      <c r="C73" s="39"/>
      <c r="D73" s="39"/>
      <c r="E73" s="39"/>
      <c r="F73" s="39"/>
      <c r="G73" s="39"/>
      <c r="H73" s="39"/>
      <c r="I73" s="39"/>
    </row>
    <row r="74" spans="2:11" x14ac:dyDescent="0.25">
      <c r="B74" s="110" t="str">
        <f>+B14</f>
        <v xml:space="preserve">  Valor agregado bruto</v>
      </c>
      <c r="C74" s="39">
        <v>2015</v>
      </c>
      <c r="D74" s="39">
        <v>2016</v>
      </c>
      <c r="E74" s="39">
        <v>2017</v>
      </c>
      <c r="F74" s="39">
        <v>2018</v>
      </c>
      <c r="G74" s="39">
        <v>2019</v>
      </c>
      <c r="H74" s="39">
        <v>2020</v>
      </c>
      <c r="I74" s="39">
        <v>2021</v>
      </c>
      <c r="J74" s="45"/>
      <c r="K74" s="45"/>
    </row>
    <row r="75" spans="2:11" x14ac:dyDescent="0.25">
      <c r="B75" s="110" t="str">
        <f>B50</f>
        <v>Situación real</v>
      </c>
      <c r="C75" s="51">
        <f>+C14</f>
        <v>256087</v>
      </c>
      <c r="D75" s="51">
        <f t="shared" ref="D75:I75" si="2">+D14</f>
        <v>246170</v>
      </c>
      <c r="E75" s="51">
        <f t="shared" si="2"/>
        <v>271894</v>
      </c>
      <c r="F75" s="51">
        <f t="shared" si="2"/>
        <v>258192</v>
      </c>
      <c r="G75" s="51">
        <f t="shared" si="2"/>
        <v>237073</v>
      </c>
      <c r="H75" s="51">
        <f t="shared" si="2"/>
        <v>247013</v>
      </c>
      <c r="I75" s="51">
        <f t="shared" si="2"/>
        <v>284275</v>
      </c>
      <c r="J75" s="45"/>
      <c r="K75" s="45"/>
    </row>
    <row r="76" spans="2:11" x14ac:dyDescent="0.25">
      <c r="B76" s="110" t="str">
        <f>B51</f>
        <v>Escenario sin COVID-19</v>
      </c>
      <c r="C76" s="51">
        <f>C75</f>
        <v>256087</v>
      </c>
      <c r="D76" s="51">
        <f>D75</f>
        <v>246170</v>
      </c>
      <c r="E76" s="51">
        <f>E75</f>
        <v>271894</v>
      </c>
      <c r="F76" s="51">
        <f>F75</f>
        <v>258192</v>
      </c>
      <c r="G76" s="51">
        <f>G75</f>
        <v>237073</v>
      </c>
      <c r="H76" s="51">
        <f>+J14</f>
        <v>231950.49843929999</v>
      </c>
      <c r="I76" s="51">
        <f>+K14</f>
        <v>226678.90652007289</v>
      </c>
      <c r="J76" s="45"/>
      <c r="K76" s="45"/>
    </row>
    <row r="77" spans="2:11" x14ac:dyDescent="0.25">
      <c r="B77" s="106"/>
    </row>
    <row r="78" spans="2:11" x14ac:dyDescent="0.25">
      <c r="B78" s="106"/>
    </row>
    <row r="89" spans="2:11" ht="15.75" x14ac:dyDescent="0.3">
      <c r="B89" s="36" t="s">
        <v>52</v>
      </c>
    </row>
    <row r="96" spans="2:11" ht="42" customHeight="1" x14ac:dyDescent="0.25">
      <c r="B96" s="180" t="s">
        <v>168</v>
      </c>
      <c r="C96" s="181"/>
      <c r="D96" s="181"/>
      <c r="E96" s="181"/>
      <c r="F96" s="181"/>
      <c r="G96" s="181"/>
      <c r="H96" s="181"/>
      <c r="I96" s="181"/>
      <c r="J96" s="181"/>
      <c r="K96" s="181"/>
    </row>
    <row r="98" spans="2:11" x14ac:dyDescent="0.25">
      <c r="B98" s="39"/>
      <c r="C98" s="39"/>
      <c r="D98" s="39"/>
      <c r="E98" s="39"/>
      <c r="F98" s="39"/>
      <c r="G98" s="39"/>
      <c r="H98" s="39"/>
      <c r="I98" s="39"/>
    </row>
    <row r="99" spans="2:11" x14ac:dyDescent="0.25">
      <c r="B99" s="110" t="str">
        <f>B15</f>
        <v>Remuneraciones</v>
      </c>
      <c r="C99" s="39">
        <v>2015</v>
      </c>
      <c r="D99" s="39">
        <v>2016</v>
      </c>
      <c r="E99" s="39">
        <v>2017</v>
      </c>
      <c r="F99" s="39">
        <v>2018</v>
      </c>
      <c r="G99" s="39">
        <v>2019</v>
      </c>
      <c r="H99" s="39">
        <v>2020</v>
      </c>
      <c r="I99" s="39">
        <v>2021</v>
      </c>
      <c r="J99" s="45"/>
      <c r="K99" s="45"/>
    </row>
    <row r="100" spans="2:11" x14ac:dyDescent="0.25">
      <c r="B100" s="110" t="str">
        <f>B75</f>
        <v>Situación real</v>
      </c>
      <c r="C100" s="51">
        <f>+C15</f>
        <v>210318</v>
      </c>
      <c r="D100" s="51">
        <f t="shared" ref="D100:I100" si="3">+D15</f>
        <v>201595</v>
      </c>
      <c r="E100" s="51">
        <f t="shared" si="3"/>
        <v>226129</v>
      </c>
      <c r="F100" s="51">
        <f t="shared" si="3"/>
        <v>220115</v>
      </c>
      <c r="G100" s="51">
        <f t="shared" si="3"/>
        <v>197511</v>
      </c>
      <c r="H100" s="51">
        <f t="shared" si="3"/>
        <v>202244</v>
      </c>
      <c r="I100" s="51">
        <f t="shared" si="3"/>
        <v>197748</v>
      </c>
      <c r="J100" s="45"/>
      <c r="K100" s="45"/>
    </row>
    <row r="101" spans="2:11" x14ac:dyDescent="0.25">
      <c r="B101" s="110" t="str">
        <f>B76</f>
        <v>Escenario sin COVID-19</v>
      </c>
      <c r="C101" s="51">
        <f>C100</f>
        <v>210318</v>
      </c>
      <c r="D101" s="51">
        <f>D100</f>
        <v>201595</v>
      </c>
      <c r="E101" s="51">
        <f>E100</f>
        <v>226129</v>
      </c>
      <c r="F101" s="51">
        <f>F100</f>
        <v>220115</v>
      </c>
      <c r="G101" s="51">
        <f>G100</f>
        <v>197511</v>
      </c>
      <c r="H101" s="51">
        <f>+J15</f>
        <v>195088.37666046876</v>
      </c>
      <c r="I101" s="51">
        <f>+K15</f>
        <v>192695.46864740158</v>
      </c>
      <c r="J101" s="45"/>
      <c r="K101" s="45"/>
    </row>
    <row r="102" spans="2:11" x14ac:dyDescent="0.25">
      <c r="B102" s="39"/>
      <c r="C102" s="39"/>
      <c r="D102" s="39"/>
      <c r="E102" s="39"/>
      <c r="F102" s="39"/>
      <c r="G102" s="39"/>
      <c r="H102" s="39"/>
      <c r="I102" s="39"/>
    </row>
    <row r="114" spans="2:2" ht="15.75" x14ac:dyDescent="0.3">
      <c r="B114" s="36" t="s">
        <v>52</v>
      </c>
    </row>
  </sheetData>
  <sheetProtection selectLockedCells="1" selectUnlockedCells="1"/>
  <mergeCells count="11">
    <mergeCell ref="B3:K3"/>
    <mergeCell ref="B4:K4"/>
    <mergeCell ref="B7:K7"/>
    <mergeCell ref="B71:K71"/>
    <mergeCell ref="B96:K96"/>
    <mergeCell ref="B9:K9"/>
    <mergeCell ref="B10:B11"/>
    <mergeCell ref="C10:I10"/>
    <mergeCell ref="J10:K10"/>
    <mergeCell ref="B21:K21"/>
    <mergeCell ref="B46:K46"/>
  </mergeCells>
  <hyperlinks>
    <hyperlink ref="B6" location="Indice!A1" display="Índice"/>
    <hyperlink ref="K6" location="'2.2_Act_hos'!A1" display="Siguiente"/>
    <hyperlink ref="J6" location="'1.5_Rem'!A1" display="Anterior"/>
  </hyperlinks>
  <pageMargins left="0.25" right="0.25" top="0.75" bottom="0.75" header="0.3" footer="0.3"/>
  <pageSetup paperSize="9" scale="43" orientation="portrait" horizontalDpi="4294967293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13</vt:i4>
      </vt:variant>
    </vt:vector>
  </HeadingPairs>
  <TitlesOfParts>
    <vt:vector size="27" baseType="lpstr">
      <vt:lpstr>Titulo</vt:lpstr>
      <vt:lpstr>Indice</vt:lpstr>
      <vt:lpstr>1.1_Salud_total</vt:lpstr>
      <vt:lpstr>1.2_Producción_ant</vt:lpstr>
      <vt:lpstr>1.2_Prod</vt:lpstr>
      <vt:lpstr>1.3_Con_int</vt:lpstr>
      <vt:lpstr>1.4_Val_agre</vt:lpstr>
      <vt:lpstr>1.5_Rem</vt:lpstr>
      <vt:lpstr>2.1_Regulación</vt:lpstr>
      <vt:lpstr>2.2_Act_hos</vt:lpstr>
      <vt:lpstr>2.3_Act_ambu</vt:lpstr>
      <vt:lpstr>2.4_Otras</vt:lpstr>
      <vt:lpstr>3.1_Cos_adi</vt:lpstr>
      <vt:lpstr>3.2_Desc</vt:lpstr>
      <vt:lpstr>'1.1_Salud_total'!Área_de_impresión</vt:lpstr>
      <vt:lpstr>'1.2_Prod'!Área_de_impresión</vt:lpstr>
      <vt:lpstr>'1.2_Producción_ant'!Área_de_impresión</vt:lpstr>
      <vt:lpstr>'1.3_Con_int'!Área_de_impresión</vt:lpstr>
      <vt:lpstr>'1.4_Val_agre'!Área_de_impresión</vt:lpstr>
      <vt:lpstr>'1.5_Rem'!Área_de_impresión</vt:lpstr>
      <vt:lpstr>'2.1_Regulación'!Área_de_impresión</vt:lpstr>
      <vt:lpstr>'2.2_Act_hos'!Área_de_impresión</vt:lpstr>
      <vt:lpstr>'2.3_Act_ambu'!Área_de_impresión</vt:lpstr>
      <vt:lpstr>'2.4_Otras'!Área_de_impresión</vt:lpstr>
      <vt:lpstr>'3.1_Cos_adi'!Área_de_impresión</vt:lpstr>
      <vt:lpstr>'3.2_Desc'!Área_de_impresión</vt:lpstr>
      <vt:lpstr>Indice!Área_de_impresión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jrojas</dc:creator>
  <cp:lastModifiedBy>INEC Maria Dolores Robalino</cp:lastModifiedBy>
  <cp:lastPrinted>2021-10-26T20:55:01Z</cp:lastPrinted>
  <dcterms:created xsi:type="dcterms:W3CDTF">2016-05-16T13:44:14Z</dcterms:created>
  <dcterms:modified xsi:type="dcterms:W3CDTF">2022-12-15T11:10:19Z</dcterms:modified>
</cp:coreProperties>
</file>